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esis\SWOT\"/>
    </mc:Choice>
  </mc:AlternateContent>
  <bookViews>
    <workbookView xWindow="0" yWindow="0" windowWidth="15345" windowHeight="4575" activeTab="1"/>
  </bookViews>
  <sheets>
    <sheet name="key factor" sheetId="2" r:id="rId1"/>
    <sheet name="STAKEHOLDER" sheetId="1" r:id="rId2"/>
    <sheet name="Sheet1" sheetId="3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4" i="1" l="1"/>
  <c r="V15" i="1" s="1"/>
  <c r="F33" i="2" s="1"/>
  <c r="U14" i="1"/>
  <c r="U15" i="1" s="1"/>
  <c r="F32" i="2" s="1"/>
  <c r="T14" i="1"/>
  <c r="T15" i="1" s="1"/>
  <c r="F31" i="2" s="1"/>
  <c r="S14" i="1"/>
  <c r="S15" i="1" s="1"/>
  <c r="F30" i="2" s="1"/>
  <c r="R14" i="1"/>
  <c r="R15" i="1" s="1"/>
  <c r="F29" i="2" s="1"/>
  <c r="D34" i="2"/>
  <c r="E26" i="2" s="1"/>
  <c r="Q14" i="1"/>
  <c r="Q15" i="1" s="1"/>
  <c r="F26" i="2" s="1"/>
  <c r="P14" i="1"/>
  <c r="D16" i="2"/>
  <c r="M15" i="1"/>
  <c r="F22" i="2" s="1"/>
  <c r="O14" i="1"/>
  <c r="O15" i="1" s="1"/>
  <c r="F24" i="2" s="1"/>
  <c r="N14" i="1"/>
  <c r="N15" i="1" s="1"/>
  <c r="F23" i="2" s="1"/>
  <c r="M14" i="1"/>
  <c r="F7" i="2"/>
  <c r="K14" i="1"/>
  <c r="K15" i="1" s="1"/>
  <c r="F14" i="2" s="1"/>
  <c r="L14" i="1"/>
  <c r="L15" i="1" s="1"/>
  <c r="F15" i="2" s="1"/>
  <c r="J14" i="1"/>
  <c r="I14" i="1"/>
  <c r="H14" i="1"/>
  <c r="G14" i="1"/>
  <c r="G15" i="1" s="1"/>
  <c r="F8" i="2" s="1"/>
  <c r="F14" i="1"/>
  <c r="F15" i="1" s="1"/>
  <c r="E14" i="1"/>
  <c r="E15" i="1" s="1"/>
  <c r="F6" i="2" s="1"/>
  <c r="D14" i="1"/>
  <c r="D15" i="1" s="1"/>
  <c r="F5" i="2" s="1"/>
  <c r="C14" i="1"/>
  <c r="C15" i="1" s="1"/>
  <c r="F4" i="2" s="1"/>
  <c r="J15" i="1"/>
  <c r="F13" i="2" s="1"/>
  <c r="I15" i="1"/>
  <c r="F12" i="2" s="1"/>
  <c r="P15" i="1"/>
  <c r="F25" i="2" s="1"/>
  <c r="H15" i="1"/>
  <c r="F11" i="2" s="1"/>
  <c r="E15" i="2"/>
  <c r="E23" i="2" l="1"/>
  <c r="E24" i="2"/>
  <c r="E25" i="2"/>
  <c r="E22" i="2"/>
  <c r="G22" i="2" s="1"/>
  <c r="G15" i="2"/>
  <c r="E32" i="2"/>
  <c r="G32" i="2" s="1"/>
  <c r="E31" i="2"/>
  <c r="G31" i="2" s="1"/>
  <c r="G26" i="2"/>
  <c r="E29" i="2"/>
  <c r="G29" i="2" s="1"/>
  <c r="E33" i="2"/>
  <c r="G33" i="2" s="1"/>
  <c r="G25" i="2"/>
  <c r="E30" i="2"/>
  <c r="G30" i="2" s="1"/>
  <c r="G23" i="2"/>
  <c r="E5" i="2"/>
  <c r="G5" i="2" s="1"/>
  <c r="E6" i="2"/>
  <c r="G6" i="2" s="1"/>
  <c r="E11" i="2"/>
  <c r="E12" i="2"/>
  <c r="G12" i="2" s="1"/>
  <c r="E7" i="2"/>
  <c r="G7" i="2" s="1"/>
  <c r="E13" i="2"/>
  <c r="G13" i="2" s="1"/>
  <c r="E4" i="2"/>
  <c r="E8" i="2"/>
  <c r="G8" i="2" s="1"/>
  <c r="E14" i="2"/>
  <c r="G14" i="2" s="1"/>
  <c r="G34" i="2" l="1"/>
  <c r="E34" i="2"/>
  <c r="E27" i="2"/>
  <c r="G24" i="2"/>
  <c r="G27" i="2" s="1"/>
  <c r="G4" i="2"/>
  <c r="G9" i="2" s="1"/>
  <c r="E9" i="2"/>
  <c r="E16" i="2"/>
  <c r="G11" i="2"/>
  <c r="G16" i="2" s="1"/>
  <c r="E35" i="2" l="1"/>
  <c r="E17" i="2"/>
</calcChain>
</file>

<file path=xl/sharedStrings.xml><?xml version="1.0" encoding="utf-8"?>
<sst xmlns="http://schemas.openxmlformats.org/spreadsheetml/2006/main" count="122" uniqueCount="84">
  <si>
    <t>Stakeholder</t>
  </si>
  <si>
    <t xml:space="preserve">Kode </t>
  </si>
  <si>
    <t>Ketua Nelayan</t>
  </si>
  <si>
    <t>Dinas Perikanan</t>
  </si>
  <si>
    <t>Penyuluh Perikanan</t>
  </si>
  <si>
    <t>Pokmaswas</t>
  </si>
  <si>
    <t>Peneliti</t>
  </si>
  <si>
    <t>Dosen</t>
  </si>
  <si>
    <t>S1</t>
  </si>
  <si>
    <t>S2</t>
  </si>
  <si>
    <t>S3</t>
  </si>
  <si>
    <t>S4</t>
  </si>
  <si>
    <t>S5</t>
  </si>
  <si>
    <t>W1</t>
  </si>
  <si>
    <t>W2</t>
  </si>
  <si>
    <t>W3</t>
  </si>
  <si>
    <t>W4</t>
  </si>
  <si>
    <t>W5</t>
  </si>
  <si>
    <t>O1</t>
  </si>
  <si>
    <t>O2</t>
  </si>
  <si>
    <t>O3</t>
  </si>
  <si>
    <t>O4</t>
  </si>
  <si>
    <t>O5</t>
  </si>
  <si>
    <t>T1</t>
  </si>
  <si>
    <t>T2</t>
  </si>
  <si>
    <t>T3</t>
  </si>
  <si>
    <t>T4</t>
  </si>
  <si>
    <t>T5</t>
  </si>
  <si>
    <t>KEY FACTOR</t>
  </si>
  <si>
    <t>KEY SUCCESS FACTOR</t>
  </si>
  <si>
    <t>FAKTOR INTERNAL</t>
  </si>
  <si>
    <t>KODE</t>
  </si>
  <si>
    <t>BOBOT</t>
  </si>
  <si>
    <t>FAKTOR EKSTERNAL</t>
  </si>
  <si>
    <t>Sumberdaya yang masih tersedia</t>
  </si>
  <si>
    <t>Jenis alat tangkap yang selektif (minim by catch)</t>
  </si>
  <si>
    <t xml:space="preserve">Hasil tangkapan berkualitas </t>
  </si>
  <si>
    <t>Skill dan pengalaman nelayan</t>
  </si>
  <si>
    <t>Lokasi strategis terhadap pusat industri</t>
  </si>
  <si>
    <t>Adanya pencemaran limbah</t>
  </si>
  <si>
    <t>Tingkat pendidikan rendah</t>
  </si>
  <si>
    <t>Minimnya sentuhan teknologi</t>
  </si>
  <si>
    <t>Biaya investasi dan perawatan murah</t>
  </si>
  <si>
    <t>Persaingan dengan jenis alat tangkap yang lain</t>
  </si>
  <si>
    <t>Lokasi Fishing ground berada pada jalur pelayaran</t>
  </si>
  <si>
    <t>Sarana dan prasarana yang belum optimal</t>
  </si>
  <si>
    <t>Harga jual yang stabil dan relatif tinggi</t>
  </si>
  <si>
    <t>Kebijakan pemerintah yang mendukung bubu rajungan</t>
  </si>
  <si>
    <t xml:space="preserve">Pasar penjualan yang terbuka luas </t>
  </si>
  <si>
    <t>Pengetahuan tentang kriteria tangkapan yang diperbolehkan rendah</t>
  </si>
  <si>
    <t xml:space="preserve">Degradasi fungsi ekosistem laut dan pesisir karena perubahan alam                            </t>
  </si>
  <si>
    <t>Akses ke sumber dana / modal relatif baik</t>
  </si>
  <si>
    <t>tingkat signifikan</t>
  </si>
  <si>
    <t>Rating</t>
  </si>
  <si>
    <t>Pengepul rajungan / mini plan</t>
  </si>
  <si>
    <t>Jumlah Skor</t>
  </si>
  <si>
    <t>S6</t>
  </si>
  <si>
    <t>S7</t>
  </si>
  <si>
    <t>S8</t>
  </si>
  <si>
    <t>S9</t>
  </si>
  <si>
    <t>Alat tangkap mudah hilang dan hanyut</t>
  </si>
  <si>
    <t>Sarana telekomunikasi dan jaringan seluler yang belum optimal</t>
  </si>
  <si>
    <t>Nadya Natasha</t>
  </si>
  <si>
    <t>Murtiasih (Ka. Sie Alat Tangkap)</t>
  </si>
  <si>
    <t>Zaenal Arifin (Ka. Sie Pengawasan</t>
  </si>
  <si>
    <t>Surlim</t>
  </si>
  <si>
    <t>Dedi Supriadi</t>
  </si>
  <si>
    <t>Asosiasi Pengusaha Rajungan</t>
  </si>
  <si>
    <t>S10</t>
  </si>
  <si>
    <t>Nari</t>
  </si>
  <si>
    <t>Perusahaan Pengolah</t>
  </si>
  <si>
    <t>S11</t>
  </si>
  <si>
    <t>Total          (B x R)</t>
  </si>
  <si>
    <t>Jumlah</t>
  </si>
  <si>
    <t>Total</t>
  </si>
  <si>
    <t>RATING</t>
  </si>
  <si>
    <r>
      <t>Keuntungan /</t>
    </r>
    <r>
      <rPr>
        <b/>
        <i/>
        <sz val="11"/>
        <color theme="1"/>
        <rFont val="Calibri"/>
        <family val="2"/>
        <scheme val="minor"/>
      </rPr>
      <t xml:space="preserve">Opportunity </t>
    </r>
    <r>
      <rPr>
        <b/>
        <sz val="11"/>
        <color theme="1"/>
        <rFont val="Calibri"/>
        <family val="2"/>
        <scheme val="minor"/>
      </rPr>
      <t>(O)</t>
    </r>
  </si>
  <si>
    <r>
      <t xml:space="preserve">Ancaman / </t>
    </r>
    <r>
      <rPr>
        <b/>
        <i/>
        <sz val="11"/>
        <color theme="1"/>
        <rFont val="Calibri"/>
        <family val="2"/>
        <scheme val="minor"/>
      </rPr>
      <t>Threats</t>
    </r>
    <r>
      <rPr>
        <b/>
        <sz val="11"/>
        <color theme="1"/>
        <rFont val="Calibri"/>
        <family val="2"/>
        <scheme val="minor"/>
      </rPr>
      <t xml:space="preserve"> (T)</t>
    </r>
  </si>
  <si>
    <r>
      <t>Kekuatan /</t>
    </r>
    <r>
      <rPr>
        <b/>
        <i/>
        <sz val="11"/>
        <color theme="1"/>
        <rFont val="Calibri"/>
        <family val="2"/>
        <scheme val="minor"/>
      </rPr>
      <t>Strength</t>
    </r>
    <r>
      <rPr>
        <b/>
        <sz val="11"/>
        <color theme="1"/>
        <rFont val="Calibri"/>
        <family val="2"/>
        <scheme val="minor"/>
      </rPr>
      <t>(S)</t>
    </r>
  </si>
  <si>
    <r>
      <t xml:space="preserve">Kelemahan / </t>
    </r>
    <r>
      <rPr>
        <b/>
        <i/>
        <sz val="11"/>
        <color theme="1"/>
        <rFont val="Calibri"/>
        <family val="2"/>
        <scheme val="minor"/>
      </rPr>
      <t>Weakness</t>
    </r>
    <r>
      <rPr>
        <b/>
        <sz val="11"/>
        <color theme="1"/>
        <rFont val="Calibri"/>
        <family val="2"/>
        <scheme val="minor"/>
      </rPr>
      <t>(W)</t>
    </r>
  </si>
  <si>
    <t>Agus Starling</t>
  </si>
  <si>
    <t>Wirya</t>
  </si>
  <si>
    <t>Gunawan</t>
  </si>
  <si>
    <t>Baihaqi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</si>
</sst>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2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0" fillId="0" borderId="2" xfId="0" applyNumberFormat="1" applyBorder="1"/>
    <xf numFmtId="2" fontId="1" fillId="0" borderId="2" xfId="0" applyNumberFormat="1" applyFont="1" applyBorder="1"/>
    <xf numFmtId="0" fontId="0" fillId="0" borderId="0" xfId="0" applyBorder="1"/>
    <xf numFmtId="2" fontId="0" fillId="0" borderId="2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9" workbookViewId="0">
      <selection activeCell="E4" sqref="E4"/>
    </sheetView>
  </sheetViews>
  <sheetFormatPr defaultRowHeight="15" x14ac:dyDescent="0.25"/>
  <cols>
    <col min="1" max="1" width="14.85546875" customWidth="1"/>
    <col min="2" max="2" width="6.5703125" style="3" customWidth="1"/>
    <col min="3" max="3" width="62.7109375" customWidth="1"/>
    <col min="4" max="4" width="9.7109375" customWidth="1"/>
    <col min="5" max="5" width="7.5703125" customWidth="1"/>
  </cols>
  <sheetData>
    <row r="1" spans="1:8" x14ac:dyDescent="0.25">
      <c r="A1" s="6" t="s">
        <v>28</v>
      </c>
      <c r="B1" s="41" t="s">
        <v>29</v>
      </c>
      <c r="C1" s="41"/>
      <c r="D1" s="4"/>
    </row>
    <row r="2" spans="1:8" ht="30" customHeight="1" x14ac:dyDescent="0.25">
      <c r="A2" s="21" t="s">
        <v>30</v>
      </c>
      <c r="B2" s="16" t="s">
        <v>31</v>
      </c>
      <c r="C2" s="16" t="s">
        <v>30</v>
      </c>
      <c r="D2" s="15" t="s">
        <v>52</v>
      </c>
      <c r="E2" s="16" t="s">
        <v>32</v>
      </c>
      <c r="F2" s="16" t="s">
        <v>75</v>
      </c>
      <c r="G2" s="25" t="s">
        <v>72</v>
      </c>
      <c r="H2" s="28"/>
    </row>
    <row r="3" spans="1:8" ht="15.75" customHeight="1" x14ac:dyDescent="0.25">
      <c r="A3" s="20"/>
      <c r="B3" s="42" t="s">
        <v>78</v>
      </c>
      <c r="C3" s="43"/>
      <c r="D3" s="15"/>
      <c r="E3" s="16"/>
      <c r="F3" s="16"/>
      <c r="G3" s="25"/>
      <c r="H3" s="28"/>
    </row>
    <row r="4" spans="1:8" x14ac:dyDescent="0.25">
      <c r="A4" s="3"/>
      <c r="B4" s="7" t="s">
        <v>8</v>
      </c>
      <c r="C4" s="9" t="s">
        <v>51</v>
      </c>
      <c r="D4" s="7">
        <v>2</v>
      </c>
      <c r="E4" s="17">
        <f>D4/D16</f>
        <v>9.0909090909090912E-2</v>
      </c>
      <c r="F4" s="17">
        <f>STAKEHOLDER!C15</f>
        <v>4.0909090909090908</v>
      </c>
      <c r="G4" s="29">
        <f>E4*F4</f>
        <v>0.37190082644628097</v>
      </c>
      <c r="H4" s="28"/>
    </row>
    <row r="5" spans="1:8" x14ac:dyDescent="0.25">
      <c r="A5" s="3"/>
      <c r="B5" s="7" t="s">
        <v>9</v>
      </c>
      <c r="C5" s="24" t="s">
        <v>37</v>
      </c>
      <c r="D5" s="7">
        <v>3</v>
      </c>
      <c r="E5" s="17">
        <f>D5/D16</f>
        <v>0.13636363636363635</v>
      </c>
      <c r="F5" s="17">
        <f>STAKEHOLDER!D15</f>
        <v>4</v>
      </c>
      <c r="G5" s="29">
        <f>E5*F5</f>
        <v>0.54545454545454541</v>
      </c>
      <c r="H5" s="28"/>
    </row>
    <row r="6" spans="1:8" x14ac:dyDescent="0.25">
      <c r="A6" s="3"/>
      <c r="B6" s="7" t="s">
        <v>10</v>
      </c>
      <c r="C6" s="24" t="s">
        <v>35</v>
      </c>
      <c r="D6" s="7">
        <v>3</v>
      </c>
      <c r="E6" s="17">
        <f>D6/D16</f>
        <v>0.13636363636363635</v>
      </c>
      <c r="F6" s="17">
        <f>STAKEHOLDER!E15</f>
        <v>3.9090909090909092</v>
      </c>
      <c r="G6" s="29">
        <f>E6*F6</f>
        <v>0.53305785123966942</v>
      </c>
      <c r="H6" s="28"/>
    </row>
    <row r="7" spans="1:8" x14ac:dyDescent="0.25">
      <c r="A7" s="3"/>
      <c r="B7" s="7" t="s">
        <v>11</v>
      </c>
      <c r="C7" s="24" t="s">
        <v>36</v>
      </c>
      <c r="D7" s="7">
        <v>3</v>
      </c>
      <c r="E7" s="17">
        <f>D7/D16</f>
        <v>0.13636363636363635</v>
      </c>
      <c r="F7" s="17">
        <f>STAKEHOLDER!F15</f>
        <v>3.6363636363636362</v>
      </c>
      <c r="G7" s="29">
        <f>E7*F7</f>
        <v>0.49586776859504128</v>
      </c>
      <c r="H7" s="28"/>
    </row>
    <row r="8" spans="1:8" x14ac:dyDescent="0.25">
      <c r="A8" s="3"/>
      <c r="B8" s="7" t="s">
        <v>12</v>
      </c>
      <c r="C8" s="24" t="s">
        <v>42</v>
      </c>
      <c r="D8" s="7">
        <v>2</v>
      </c>
      <c r="E8" s="17">
        <f>D8/D16</f>
        <v>9.0909090909090912E-2</v>
      </c>
      <c r="F8" s="17">
        <f>STAKEHOLDER!G15</f>
        <v>3.7272727272727271</v>
      </c>
      <c r="G8" s="29">
        <f>E8*F8</f>
        <v>0.33884297520661155</v>
      </c>
      <c r="H8" s="28"/>
    </row>
    <row r="9" spans="1:8" x14ac:dyDescent="0.25">
      <c r="A9" s="4"/>
      <c r="B9" s="36" t="s">
        <v>73</v>
      </c>
      <c r="C9" s="37"/>
      <c r="D9" s="22"/>
      <c r="E9" s="19">
        <f>SUM(E4:E8)</f>
        <v>0.59090909090909094</v>
      </c>
      <c r="F9" s="17"/>
      <c r="G9" s="30">
        <f>SUM(G4:G8)</f>
        <v>2.2851239669421486</v>
      </c>
      <c r="H9" s="28"/>
    </row>
    <row r="10" spans="1:8" x14ac:dyDescent="0.25">
      <c r="A10" s="4"/>
      <c r="B10" s="39" t="s">
        <v>79</v>
      </c>
      <c r="C10" s="44"/>
      <c r="D10" s="22"/>
      <c r="E10" s="19"/>
      <c r="F10" s="17"/>
      <c r="G10" s="30"/>
      <c r="H10" s="28"/>
    </row>
    <row r="11" spans="1:8" x14ac:dyDescent="0.25">
      <c r="A11" s="3"/>
      <c r="B11" s="7" t="s">
        <v>13</v>
      </c>
      <c r="C11" s="18" t="s">
        <v>40</v>
      </c>
      <c r="D11" s="7">
        <v>2.5</v>
      </c>
      <c r="E11" s="17">
        <f>D11/D16</f>
        <v>0.11363636363636363</v>
      </c>
      <c r="F11" s="17">
        <f>STAKEHOLDER!H15</f>
        <v>2.5454545454545454</v>
      </c>
      <c r="G11" s="29">
        <f>E11*F11</f>
        <v>0.28925619834710742</v>
      </c>
      <c r="H11" s="28"/>
    </row>
    <row r="12" spans="1:8" x14ac:dyDescent="0.25">
      <c r="A12" s="3"/>
      <c r="B12" s="7" t="s">
        <v>14</v>
      </c>
      <c r="C12" s="18" t="s">
        <v>41</v>
      </c>
      <c r="D12" s="7">
        <v>1</v>
      </c>
      <c r="E12" s="17">
        <f>D12/D16</f>
        <v>4.5454545454545456E-2</v>
      </c>
      <c r="F12" s="17">
        <f>STAKEHOLDER!I15</f>
        <v>3.0909090909090908</v>
      </c>
      <c r="G12" s="29">
        <f>E12*F12</f>
        <v>0.14049586776859505</v>
      </c>
      <c r="H12" s="28"/>
    </row>
    <row r="13" spans="1:8" x14ac:dyDescent="0.25">
      <c r="A13" s="3"/>
      <c r="B13" s="7" t="s">
        <v>15</v>
      </c>
      <c r="C13" s="18" t="s">
        <v>45</v>
      </c>
      <c r="D13" s="7">
        <v>2</v>
      </c>
      <c r="E13" s="17">
        <f>D13/D16</f>
        <v>9.0909090909090912E-2</v>
      </c>
      <c r="F13" s="17">
        <f>STAKEHOLDER!J15</f>
        <v>2.7272727272727271</v>
      </c>
      <c r="G13" s="29">
        <f>E13*F13</f>
        <v>0.24793388429752064</v>
      </c>
      <c r="H13" s="28"/>
    </row>
    <row r="14" spans="1:8" x14ac:dyDescent="0.25">
      <c r="A14" s="3"/>
      <c r="B14" s="7" t="s">
        <v>16</v>
      </c>
      <c r="C14" s="18" t="s">
        <v>49</v>
      </c>
      <c r="D14" s="7">
        <v>2</v>
      </c>
      <c r="E14" s="17">
        <f>D14/D16</f>
        <v>9.0909090909090912E-2</v>
      </c>
      <c r="F14" s="17">
        <f>STAKEHOLDER!K15</f>
        <v>2.9090909090909092</v>
      </c>
      <c r="G14" s="29">
        <f>E14*F14</f>
        <v>0.26446280991735538</v>
      </c>
      <c r="H14" s="28"/>
    </row>
    <row r="15" spans="1:8" x14ac:dyDescent="0.25">
      <c r="A15" s="3"/>
      <c r="B15" s="7" t="s">
        <v>17</v>
      </c>
      <c r="C15" s="18" t="s">
        <v>60</v>
      </c>
      <c r="D15" s="7">
        <v>1.5</v>
      </c>
      <c r="E15" s="17">
        <f>D15/D16</f>
        <v>6.8181818181818177E-2</v>
      </c>
      <c r="F15" s="17">
        <f>STAKEHOLDER!L15</f>
        <v>2.5454545454545454</v>
      </c>
      <c r="G15" s="29">
        <f>E15*F15</f>
        <v>0.17355371900826444</v>
      </c>
      <c r="H15" s="28"/>
    </row>
    <row r="16" spans="1:8" x14ac:dyDescent="0.25">
      <c r="A16" s="4"/>
      <c r="B16" s="36" t="s">
        <v>73</v>
      </c>
      <c r="C16" s="37"/>
      <c r="D16" s="18">
        <f>SUM(D4:D15)</f>
        <v>22</v>
      </c>
      <c r="E16" s="19">
        <f>SUM(E11:E15)</f>
        <v>0.40909090909090912</v>
      </c>
      <c r="F16" s="17"/>
      <c r="G16" s="30">
        <f>SUM(G11:G15)</f>
        <v>1.115702479338843</v>
      </c>
      <c r="H16" s="28"/>
    </row>
    <row r="17" spans="1:8" x14ac:dyDescent="0.25">
      <c r="A17" s="4"/>
      <c r="B17" s="36" t="s">
        <v>74</v>
      </c>
      <c r="C17" s="37"/>
      <c r="D17" s="2"/>
      <c r="E17" s="19">
        <f>E9+E16</f>
        <v>1</v>
      </c>
      <c r="F17" s="17"/>
      <c r="G17" s="29"/>
      <c r="H17" s="28"/>
    </row>
    <row r="18" spans="1:8" x14ac:dyDescent="0.25">
      <c r="A18" s="4"/>
      <c r="B18" s="10"/>
      <c r="C18" s="23"/>
      <c r="D18" s="28"/>
      <c r="E18" s="31"/>
      <c r="F18" s="32"/>
      <c r="G18" s="32"/>
      <c r="H18" s="28"/>
    </row>
    <row r="19" spans="1:8" x14ac:dyDescent="0.25">
      <c r="A19" s="4"/>
      <c r="B19" s="10"/>
      <c r="C19" s="23"/>
      <c r="D19" s="28"/>
      <c r="E19" s="31"/>
      <c r="F19" s="32"/>
      <c r="G19" s="32"/>
      <c r="H19" s="28"/>
    </row>
    <row r="20" spans="1:8" ht="30" x14ac:dyDescent="0.25">
      <c r="A20" s="14" t="s">
        <v>33</v>
      </c>
      <c r="B20" s="16" t="s">
        <v>31</v>
      </c>
      <c r="C20" s="16" t="s">
        <v>33</v>
      </c>
      <c r="D20" s="15" t="s">
        <v>52</v>
      </c>
      <c r="E20" s="16" t="s">
        <v>32</v>
      </c>
      <c r="F20" s="16" t="s">
        <v>75</v>
      </c>
      <c r="G20" s="25" t="s">
        <v>72</v>
      </c>
      <c r="H20" s="28"/>
    </row>
    <row r="21" spans="1:8" x14ac:dyDescent="0.25">
      <c r="A21" s="5"/>
      <c r="B21" s="39" t="s">
        <v>76</v>
      </c>
      <c r="C21" s="40"/>
      <c r="D21" s="8"/>
      <c r="E21" s="8"/>
      <c r="F21" s="13"/>
      <c r="G21" s="26"/>
      <c r="H21" s="28"/>
    </row>
    <row r="22" spans="1:8" x14ac:dyDescent="0.25">
      <c r="B22" s="7" t="s">
        <v>18</v>
      </c>
      <c r="C22" s="2" t="s">
        <v>38</v>
      </c>
      <c r="D22" s="7">
        <v>3</v>
      </c>
      <c r="E22" s="17">
        <f>D22/D34</f>
        <v>0.13636363636363635</v>
      </c>
      <c r="F22" s="13">
        <f>STAKEHOLDER!M15</f>
        <v>3.8181818181818183</v>
      </c>
      <c r="G22" s="26">
        <f>E22*F22</f>
        <v>0.52066115702479332</v>
      </c>
      <c r="H22" s="28"/>
    </row>
    <row r="23" spans="1:8" x14ac:dyDescent="0.25">
      <c r="B23" s="7" t="s">
        <v>19</v>
      </c>
      <c r="C23" s="18" t="s">
        <v>34</v>
      </c>
      <c r="D23" s="7">
        <v>2</v>
      </c>
      <c r="E23" s="17">
        <f>D23/D34</f>
        <v>9.0909090909090912E-2</v>
      </c>
      <c r="F23" s="13">
        <f>STAKEHOLDER!N15</f>
        <v>3.4545454545454546</v>
      </c>
      <c r="G23" s="26">
        <f>E23*F23</f>
        <v>0.31404958677685951</v>
      </c>
      <c r="H23" s="28"/>
    </row>
    <row r="24" spans="1:8" x14ac:dyDescent="0.25">
      <c r="B24" s="7" t="s">
        <v>20</v>
      </c>
      <c r="C24" s="18" t="s">
        <v>48</v>
      </c>
      <c r="D24" s="7">
        <v>2</v>
      </c>
      <c r="E24" s="17">
        <f>D24/D34</f>
        <v>9.0909090909090912E-2</v>
      </c>
      <c r="F24" s="13">
        <f>STAKEHOLDER!O15</f>
        <v>3.7272727272727271</v>
      </c>
      <c r="G24" s="26">
        <f>E24*F24</f>
        <v>0.33884297520661155</v>
      </c>
      <c r="H24" s="28"/>
    </row>
    <row r="25" spans="1:8" x14ac:dyDescent="0.25">
      <c r="B25" s="7" t="s">
        <v>21</v>
      </c>
      <c r="C25" s="18" t="s">
        <v>46</v>
      </c>
      <c r="D25" s="7">
        <v>3</v>
      </c>
      <c r="E25" s="17">
        <f>D25/D34</f>
        <v>0.13636363636363635</v>
      </c>
      <c r="F25" s="13">
        <f>STAKEHOLDER!P15</f>
        <v>3.9090909090909092</v>
      </c>
      <c r="G25" s="26">
        <f>E25*F25</f>
        <v>0.53305785123966942</v>
      </c>
      <c r="H25" s="28"/>
    </row>
    <row r="26" spans="1:8" x14ac:dyDescent="0.25">
      <c r="B26" s="7" t="s">
        <v>22</v>
      </c>
      <c r="C26" s="18" t="s">
        <v>47</v>
      </c>
      <c r="D26" s="7">
        <v>2</v>
      </c>
      <c r="E26" s="17">
        <f>D26/D34</f>
        <v>9.0909090909090912E-2</v>
      </c>
      <c r="F26" s="13">
        <f>STAKEHOLDER!Q15</f>
        <v>3.5454545454545454</v>
      </c>
      <c r="G26" s="26">
        <f>E26*F26</f>
        <v>0.32231404958677684</v>
      </c>
      <c r="H26" s="28"/>
    </row>
    <row r="27" spans="1:8" x14ac:dyDescent="0.25">
      <c r="B27" s="38" t="s">
        <v>73</v>
      </c>
      <c r="C27" s="38"/>
      <c r="D27" s="33"/>
      <c r="E27" s="19">
        <f>SUM(E22:E26)</f>
        <v>0.54545454545454541</v>
      </c>
      <c r="F27" s="13"/>
      <c r="G27" s="27">
        <f>SUM(G22:G26)</f>
        <v>2.0289256198347108</v>
      </c>
      <c r="H27" s="28"/>
    </row>
    <row r="28" spans="1:8" x14ac:dyDescent="0.25">
      <c r="B28" s="39" t="s">
        <v>77</v>
      </c>
      <c r="C28" s="40"/>
      <c r="D28" s="33"/>
      <c r="E28" s="19"/>
      <c r="F28" s="13"/>
      <c r="G28" s="27"/>
      <c r="H28" s="28"/>
    </row>
    <row r="29" spans="1:8" x14ac:dyDescent="0.25">
      <c r="B29" s="7" t="s">
        <v>23</v>
      </c>
      <c r="C29" s="2" t="s">
        <v>43</v>
      </c>
      <c r="D29" s="7">
        <v>2</v>
      </c>
      <c r="E29" s="17">
        <f>D29/D34</f>
        <v>9.0909090909090912E-2</v>
      </c>
      <c r="F29" s="13">
        <f>STAKEHOLDER!R15</f>
        <v>2.5454545454545454</v>
      </c>
      <c r="G29" s="26">
        <f>E29*F29</f>
        <v>0.23140495867768596</v>
      </c>
      <c r="H29" s="28"/>
    </row>
    <row r="30" spans="1:8" x14ac:dyDescent="0.25">
      <c r="B30" s="7" t="s">
        <v>24</v>
      </c>
      <c r="C30" s="2" t="s">
        <v>39</v>
      </c>
      <c r="D30" s="7">
        <v>3</v>
      </c>
      <c r="E30" s="17">
        <f>D30/D34</f>
        <v>0.13636363636363635</v>
      </c>
      <c r="F30" s="13">
        <f>STAKEHOLDER!S15</f>
        <v>3.0909090909090908</v>
      </c>
      <c r="G30" s="26">
        <f>E30*F30</f>
        <v>0.42148760330578511</v>
      </c>
      <c r="H30" s="28"/>
    </row>
    <row r="31" spans="1:8" x14ac:dyDescent="0.25">
      <c r="B31" s="7" t="s">
        <v>25</v>
      </c>
      <c r="C31" s="2" t="s">
        <v>44</v>
      </c>
      <c r="D31" s="7">
        <v>2</v>
      </c>
      <c r="E31" s="17">
        <f>D31/D34</f>
        <v>9.0909090909090912E-2</v>
      </c>
      <c r="F31" s="13">
        <f>STAKEHOLDER!T15</f>
        <v>2.3636363636363638</v>
      </c>
      <c r="G31" s="26">
        <f>E31*F31</f>
        <v>0.21487603305785125</v>
      </c>
      <c r="H31" s="28"/>
    </row>
    <row r="32" spans="1:8" x14ac:dyDescent="0.25">
      <c r="B32" s="7" t="s">
        <v>26</v>
      </c>
      <c r="C32" s="2" t="s">
        <v>50</v>
      </c>
      <c r="D32" s="7">
        <v>1</v>
      </c>
      <c r="E32" s="17">
        <f>D32/D34</f>
        <v>4.5454545454545456E-2</v>
      </c>
      <c r="F32" s="13">
        <f>STAKEHOLDER!U15</f>
        <v>2.6363636363636362</v>
      </c>
      <c r="G32" s="26">
        <f>E32*F32</f>
        <v>0.11983471074380166</v>
      </c>
      <c r="H32" s="28"/>
    </row>
    <row r="33" spans="2:10" x14ac:dyDescent="0.25">
      <c r="B33" s="7" t="s">
        <v>27</v>
      </c>
      <c r="C33" s="2" t="s">
        <v>61</v>
      </c>
      <c r="D33" s="7">
        <v>2</v>
      </c>
      <c r="E33" s="17">
        <f>D33/D34</f>
        <v>9.0909090909090912E-2</v>
      </c>
      <c r="F33" s="13">
        <f>STAKEHOLDER!V15</f>
        <v>2.4545454545454546</v>
      </c>
      <c r="G33" s="26">
        <f>E33*F33</f>
        <v>0.2231404958677686</v>
      </c>
      <c r="H33" s="28"/>
      <c r="J33" s="35"/>
    </row>
    <row r="34" spans="2:10" x14ac:dyDescent="0.25">
      <c r="B34" s="38" t="s">
        <v>73</v>
      </c>
      <c r="C34" s="38"/>
      <c r="D34" s="34">
        <f>SUM(D22:D33)</f>
        <v>22</v>
      </c>
      <c r="E34" s="19">
        <f>SUM(E29:E33)</f>
        <v>0.45454545454545459</v>
      </c>
      <c r="F34" s="13"/>
      <c r="G34" s="27">
        <f>SUM(G29:G33)</f>
        <v>1.2107438016528926</v>
      </c>
      <c r="H34" s="28"/>
    </row>
    <row r="35" spans="2:10" x14ac:dyDescent="0.25">
      <c r="B35" s="7"/>
      <c r="C35" s="1" t="s">
        <v>74</v>
      </c>
      <c r="D35" s="2"/>
      <c r="E35" s="19">
        <f>E27+E34</f>
        <v>1</v>
      </c>
      <c r="F35" s="13"/>
      <c r="G35" s="26"/>
      <c r="H35" s="28"/>
    </row>
  </sheetData>
  <mergeCells count="10">
    <mergeCell ref="B1:C1"/>
    <mergeCell ref="B3:C3"/>
    <mergeCell ref="B10:C10"/>
    <mergeCell ref="B9:C9"/>
    <mergeCell ref="B16:C16"/>
    <mergeCell ref="B17:C17"/>
    <mergeCell ref="B34:C34"/>
    <mergeCell ref="B27:C27"/>
    <mergeCell ref="B21:C21"/>
    <mergeCell ref="B28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5"/>
  <sheetViews>
    <sheetView tabSelected="1" workbookViewId="0">
      <selection activeCell="X14" sqref="X14"/>
    </sheetView>
  </sheetViews>
  <sheetFormatPr defaultRowHeight="15" x14ac:dyDescent="0.25"/>
  <cols>
    <col min="1" max="1" width="28.7109375" customWidth="1"/>
    <col min="3" max="22" width="5.7109375" customWidth="1"/>
  </cols>
  <sheetData>
    <row r="2" spans="1:23" s="4" customFormat="1" x14ac:dyDescent="0.25">
      <c r="A2" s="8" t="s">
        <v>0</v>
      </c>
      <c r="B2" s="8" t="s">
        <v>1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8" t="s">
        <v>16</v>
      </c>
      <c r="L2" s="8" t="s">
        <v>17</v>
      </c>
      <c r="M2" s="8" t="s">
        <v>18</v>
      </c>
      <c r="N2" s="8" t="s">
        <v>19</v>
      </c>
      <c r="O2" s="8" t="s">
        <v>20</v>
      </c>
      <c r="P2" s="8" t="s">
        <v>21</v>
      </c>
      <c r="Q2" s="8" t="s">
        <v>22</v>
      </c>
      <c r="R2" s="8" t="s">
        <v>23</v>
      </c>
      <c r="S2" s="8" t="s">
        <v>24</v>
      </c>
      <c r="T2" s="8" t="s">
        <v>25</v>
      </c>
      <c r="U2" s="8" t="s">
        <v>26</v>
      </c>
      <c r="V2" s="8" t="s">
        <v>27</v>
      </c>
    </row>
    <row r="3" spans="1:23" x14ac:dyDescent="0.25">
      <c r="A3" s="2" t="s">
        <v>2</v>
      </c>
      <c r="B3" s="7" t="s">
        <v>8</v>
      </c>
      <c r="C3" s="2">
        <v>4</v>
      </c>
      <c r="D3" s="2">
        <v>5</v>
      </c>
      <c r="E3" s="2">
        <v>4</v>
      </c>
      <c r="F3" s="2">
        <v>4</v>
      </c>
      <c r="G3" s="2">
        <v>3</v>
      </c>
      <c r="H3" s="2">
        <v>2</v>
      </c>
      <c r="I3" s="2">
        <v>4</v>
      </c>
      <c r="J3" s="2">
        <v>2</v>
      </c>
      <c r="K3" s="2">
        <v>4</v>
      </c>
      <c r="L3" s="2">
        <v>1</v>
      </c>
      <c r="M3" s="2">
        <v>4</v>
      </c>
      <c r="N3" s="2">
        <v>3</v>
      </c>
      <c r="O3" s="2">
        <v>4</v>
      </c>
      <c r="P3" s="2">
        <v>4</v>
      </c>
      <c r="Q3" s="2">
        <v>3</v>
      </c>
      <c r="R3" s="2">
        <v>2</v>
      </c>
      <c r="S3" s="2">
        <v>4</v>
      </c>
      <c r="T3" s="2">
        <v>1</v>
      </c>
      <c r="U3" s="2">
        <v>2</v>
      </c>
      <c r="V3" s="2">
        <v>3</v>
      </c>
      <c r="W3" t="s">
        <v>81</v>
      </c>
    </row>
    <row r="4" spans="1:23" x14ac:dyDescent="0.25">
      <c r="A4" s="2" t="s">
        <v>2</v>
      </c>
      <c r="B4" s="7" t="s">
        <v>9</v>
      </c>
      <c r="C4" s="2">
        <v>5</v>
      </c>
      <c r="D4" s="2">
        <v>4</v>
      </c>
      <c r="E4" s="2">
        <v>5</v>
      </c>
      <c r="F4" s="2">
        <v>4</v>
      </c>
      <c r="G4" s="2">
        <v>4</v>
      </c>
      <c r="H4" s="2">
        <v>3</v>
      </c>
      <c r="I4" s="2">
        <v>3</v>
      </c>
      <c r="J4" s="2">
        <v>3</v>
      </c>
      <c r="K4" s="2">
        <v>4</v>
      </c>
      <c r="L4" s="2">
        <v>3</v>
      </c>
      <c r="M4" s="2">
        <v>4</v>
      </c>
      <c r="N4" s="2">
        <v>4</v>
      </c>
      <c r="O4" s="2">
        <v>3</v>
      </c>
      <c r="P4" s="2">
        <v>3</v>
      </c>
      <c r="Q4" s="2">
        <v>4</v>
      </c>
      <c r="R4" s="2">
        <v>3</v>
      </c>
      <c r="S4" s="2">
        <v>3</v>
      </c>
      <c r="T4" s="2">
        <v>3</v>
      </c>
      <c r="U4" s="2">
        <v>3</v>
      </c>
      <c r="V4" s="2">
        <v>3</v>
      </c>
      <c r="W4" t="s">
        <v>82</v>
      </c>
    </row>
    <row r="5" spans="1:23" x14ac:dyDescent="0.25">
      <c r="A5" s="2" t="s">
        <v>3</v>
      </c>
      <c r="B5" s="7" t="s">
        <v>10</v>
      </c>
      <c r="C5" s="2">
        <v>4</v>
      </c>
      <c r="D5" s="2">
        <v>4</v>
      </c>
      <c r="E5" s="2">
        <v>4</v>
      </c>
      <c r="F5" s="2">
        <v>3</v>
      </c>
      <c r="G5" s="2">
        <v>3</v>
      </c>
      <c r="H5" s="2">
        <v>2</v>
      </c>
      <c r="I5" s="2">
        <v>2</v>
      </c>
      <c r="J5" s="2">
        <v>3</v>
      </c>
      <c r="K5" s="2">
        <v>3</v>
      </c>
      <c r="L5" s="2">
        <v>2</v>
      </c>
      <c r="M5" s="2">
        <v>5</v>
      </c>
      <c r="N5" s="2">
        <v>4</v>
      </c>
      <c r="O5" s="2">
        <v>4</v>
      </c>
      <c r="P5" s="2">
        <v>4</v>
      </c>
      <c r="Q5" s="2">
        <v>5</v>
      </c>
      <c r="R5" s="2">
        <v>3</v>
      </c>
      <c r="S5" s="2">
        <v>3</v>
      </c>
      <c r="T5" s="2">
        <v>2</v>
      </c>
      <c r="U5" s="2">
        <v>3</v>
      </c>
      <c r="V5" s="2">
        <v>3</v>
      </c>
      <c r="W5" t="s">
        <v>63</v>
      </c>
    </row>
    <row r="6" spans="1:23" x14ac:dyDescent="0.25">
      <c r="A6" s="2" t="s">
        <v>3</v>
      </c>
      <c r="B6" s="7" t="s">
        <v>11</v>
      </c>
      <c r="C6" s="2">
        <v>4</v>
      </c>
      <c r="D6" s="2">
        <v>4</v>
      </c>
      <c r="E6" s="2">
        <v>5</v>
      </c>
      <c r="F6" s="2">
        <v>3</v>
      </c>
      <c r="G6" s="2">
        <v>4</v>
      </c>
      <c r="H6" s="2">
        <v>3</v>
      </c>
      <c r="I6" s="2">
        <v>3</v>
      </c>
      <c r="J6" s="2">
        <v>4</v>
      </c>
      <c r="K6" s="2">
        <v>3</v>
      </c>
      <c r="L6" s="2">
        <v>3</v>
      </c>
      <c r="M6" s="2">
        <v>4</v>
      </c>
      <c r="N6" s="2">
        <v>3</v>
      </c>
      <c r="O6" s="2">
        <v>4</v>
      </c>
      <c r="P6" s="2">
        <v>3</v>
      </c>
      <c r="Q6" s="2">
        <v>4</v>
      </c>
      <c r="R6" s="2">
        <v>2</v>
      </c>
      <c r="S6" s="2">
        <v>4</v>
      </c>
      <c r="T6" s="2">
        <v>3</v>
      </c>
      <c r="U6" s="2">
        <v>4</v>
      </c>
      <c r="V6" s="2">
        <v>3</v>
      </c>
      <c r="W6" t="s">
        <v>64</v>
      </c>
    </row>
    <row r="7" spans="1:23" x14ac:dyDescent="0.25">
      <c r="A7" s="2" t="s">
        <v>4</v>
      </c>
      <c r="B7" s="7" t="s">
        <v>12</v>
      </c>
      <c r="C7" s="2">
        <v>4</v>
      </c>
      <c r="D7" s="2">
        <v>4</v>
      </c>
      <c r="E7" s="2">
        <v>5</v>
      </c>
      <c r="F7" s="2">
        <v>4</v>
      </c>
      <c r="G7" s="2">
        <v>3</v>
      </c>
      <c r="H7" s="2">
        <v>2</v>
      </c>
      <c r="I7" s="2">
        <v>3</v>
      </c>
      <c r="J7" s="2">
        <v>2</v>
      </c>
      <c r="K7" s="2">
        <v>3</v>
      </c>
      <c r="L7" s="2">
        <v>2</v>
      </c>
      <c r="M7" s="2">
        <v>4</v>
      </c>
      <c r="N7" s="2">
        <v>3</v>
      </c>
      <c r="O7" s="2">
        <v>4</v>
      </c>
      <c r="P7" s="2">
        <v>4</v>
      </c>
      <c r="Q7" s="2">
        <v>3</v>
      </c>
      <c r="R7" s="2">
        <v>3</v>
      </c>
      <c r="S7" s="2">
        <v>3</v>
      </c>
      <c r="T7" s="2">
        <v>2</v>
      </c>
      <c r="U7" s="2">
        <v>3</v>
      </c>
      <c r="V7" s="2">
        <v>2</v>
      </c>
      <c r="W7" t="s">
        <v>62</v>
      </c>
    </row>
    <row r="8" spans="1:23" x14ac:dyDescent="0.25">
      <c r="A8" s="2" t="s">
        <v>5</v>
      </c>
      <c r="B8" s="7" t="s">
        <v>56</v>
      </c>
      <c r="C8" s="2">
        <v>4</v>
      </c>
      <c r="D8" s="2">
        <v>4</v>
      </c>
      <c r="E8" s="2">
        <v>3</v>
      </c>
      <c r="F8" s="2">
        <v>2</v>
      </c>
      <c r="G8" s="2">
        <v>4</v>
      </c>
      <c r="H8" s="2">
        <v>2</v>
      </c>
      <c r="I8" s="2">
        <v>4</v>
      </c>
      <c r="J8" s="2">
        <v>2</v>
      </c>
      <c r="K8" s="2">
        <v>2</v>
      </c>
      <c r="L8" s="2">
        <v>3</v>
      </c>
      <c r="M8" s="2">
        <v>3</v>
      </c>
      <c r="N8" s="2">
        <v>4</v>
      </c>
      <c r="O8" s="2">
        <v>3</v>
      </c>
      <c r="P8" s="2">
        <v>3</v>
      </c>
      <c r="Q8" s="2">
        <v>4</v>
      </c>
      <c r="R8" s="2">
        <v>2</v>
      </c>
      <c r="S8" s="2">
        <v>4</v>
      </c>
      <c r="T8" s="2">
        <v>2</v>
      </c>
      <c r="U8" s="2">
        <v>2</v>
      </c>
      <c r="V8" s="2">
        <v>3</v>
      </c>
      <c r="W8" t="s">
        <v>65</v>
      </c>
    </row>
    <row r="9" spans="1:23" x14ac:dyDescent="0.25">
      <c r="A9" s="2" t="s">
        <v>6</v>
      </c>
      <c r="B9" s="7" t="s">
        <v>57</v>
      </c>
      <c r="C9" s="2">
        <v>3</v>
      </c>
      <c r="D9" s="2">
        <v>4</v>
      </c>
      <c r="E9" s="2">
        <v>4</v>
      </c>
      <c r="F9" s="2">
        <v>4</v>
      </c>
      <c r="G9" s="2">
        <v>3</v>
      </c>
      <c r="H9" s="2">
        <v>3</v>
      </c>
      <c r="I9" s="2">
        <v>3</v>
      </c>
      <c r="J9" s="2">
        <v>3</v>
      </c>
      <c r="K9" s="2">
        <v>3</v>
      </c>
      <c r="L9" s="2">
        <v>4</v>
      </c>
      <c r="M9" s="2">
        <v>4</v>
      </c>
      <c r="N9" s="2">
        <v>3</v>
      </c>
      <c r="O9" s="2">
        <v>4</v>
      </c>
      <c r="P9" s="2">
        <v>5</v>
      </c>
      <c r="Q9" s="2">
        <v>3</v>
      </c>
      <c r="R9" s="2">
        <v>2</v>
      </c>
      <c r="S9" s="2">
        <v>3</v>
      </c>
      <c r="T9" s="2">
        <v>3</v>
      </c>
      <c r="U9" s="2">
        <v>3</v>
      </c>
      <c r="V9" s="2">
        <v>1</v>
      </c>
      <c r="W9" t="s">
        <v>83</v>
      </c>
    </row>
    <row r="10" spans="1:23" x14ac:dyDescent="0.25">
      <c r="A10" s="2" t="s">
        <v>7</v>
      </c>
      <c r="B10" s="7" t="s">
        <v>58</v>
      </c>
      <c r="C10" s="2">
        <v>4</v>
      </c>
      <c r="D10" s="2">
        <v>4</v>
      </c>
      <c r="E10" s="2">
        <v>4</v>
      </c>
      <c r="F10" s="2">
        <v>4</v>
      </c>
      <c r="G10" s="2">
        <v>4</v>
      </c>
      <c r="H10" s="2">
        <v>3</v>
      </c>
      <c r="I10" s="2">
        <v>3</v>
      </c>
      <c r="J10" s="2">
        <v>4</v>
      </c>
      <c r="K10" s="2">
        <v>3</v>
      </c>
      <c r="L10" s="2">
        <v>3</v>
      </c>
      <c r="M10" s="2">
        <v>4</v>
      </c>
      <c r="N10" s="2">
        <v>3</v>
      </c>
      <c r="O10" s="2">
        <v>4</v>
      </c>
      <c r="P10" s="2">
        <v>4</v>
      </c>
      <c r="Q10" s="2">
        <v>3</v>
      </c>
      <c r="R10" s="2">
        <v>3</v>
      </c>
      <c r="S10" s="2">
        <v>3</v>
      </c>
      <c r="T10" s="2">
        <v>3</v>
      </c>
      <c r="U10" s="2">
        <v>3</v>
      </c>
      <c r="V10" s="2">
        <v>2</v>
      </c>
      <c r="W10" t="s">
        <v>66</v>
      </c>
    </row>
    <row r="11" spans="1:23" x14ac:dyDescent="0.25">
      <c r="A11" s="2" t="s">
        <v>54</v>
      </c>
      <c r="B11" s="7" t="s">
        <v>59</v>
      </c>
      <c r="C11" s="2">
        <v>5</v>
      </c>
      <c r="D11" s="2">
        <v>4</v>
      </c>
      <c r="E11" s="2">
        <v>3</v>
      </c>
      <c r="F11" s="2">
        <v>4</v>
      </c>
      <c r="G11" s="2">
        <v>5</v>
      </c>
      <c r="H11" s="2">
        <v>3</v>
      </c>
      <c r="I11" s="2">
        <v>3</v>
      </c>
      <c r="J11" s="2">
        <v>3</v>
      </c>
      <c r="K11" s="2">
        <v>3</v>
      </c>
      <c r="L11" s="2">
        <v>2</v>
      </c>
      <c r="M11" s="2">
        <v>3</v>
      </c>
      <c r="N11" s="2">
        <v>3</v>
      </c>
      <c r="O11" s="2">
        <v>4</v>
      </c>
      <c r="P11" s="2">
        <v>4</v>
      </c>
      <c r="Q11" s="2">
        <v>2</v>
      </c>
      <c r="R11" s="2">
        <v>3</v>
      </c>
      <c r="S11" s="2">
        <v>2</v>
      </c>
      <c r="T11" s="2">
        <v>3</v>
      </c>
      <c r="U11" s="2">
        <v>2</v>
      </c>
      <c r="V11" s="2">
        <v>2</v>
      </c>
      <c r="W11" t="s">
        <v>69</v>
      </c>
    </row>
    <row r="12" spans="1:23" x14ac:dyDescent="0.25">
      <c r="A12" s="9" t="s">
        <v>67</v>
      </c>
      <c r="B12" s="7" t="s">
        <v>68</v>
      </c>
      <c r="C12" s="2">
        <v>4</v>
      </c>
      <c r="D12" s="2">
        <v>3</v>
      </c>
      <c r="E12" s="2">
        <v>3</v>
      </c>
      <c r="F12" s="2">
        <v>4</v>
      </c>
      <c r="G12" s="2">
        <v>4</v>
      </c>
      <c r="H12" s="2">
        <v>2</v>
      </c>
      <c r="I12" s="2">
        <v>4</v>
      </c>
      <c r="J12" s="2">
        <v>2</v>
      </c>
      <c r="K12" s="2">
        <v>2</v>
      </c>
      <c r="L12" s="2">
        <v>3</v>
      </c>
      <c r="M12" s="2">
        <v>4</v>
      </c>
      <c r="N12" s="2">
        <v>4</v>
      </c>
      <c r="O12" s="2">
        <v>4</v>
      </c>
      <c r="P12" s="2">
        <v>5</v>
      </c>
      <c r="Q12" s="2">
        <v>4</v>
      </c>
      <c r="R12" s="2">
        <v>3</v>
      </c>
      <c r="S12" s="2">
        <v>2</v>
      </c>
      <c r="T12" s="2">
        <v>2</v>
      </c>
      <c r="U12" s="2">
        <v>2</v>
      </c>
      <c r="V12" s="2">
        <v>3</v>
      </c>
      <c r="W12" t="s">
        <v>80</v>
      </c>
    </row>
    <row r="13" spans="1:23" x14ac:dyDescent="0.25">
      <c r="A13" s="9" t="s">
        <v>70</v>
      </c>
      <c r="B13" s="7" t="s">
        <v>71</v>
      </c>
      <c r="C13" s="2">
        <v>4</v>
      </c>
      <c r="D13" s="2">
        <v>4</v>
      </c>
      <c r="E13" s="2">
        <v>3</v>
      </c>
      <c r="F13" s="2">
        <v>4</v>
      </c>
      <c r="G13" s="2">
        <v>4</v>
      </c>
      <c r="H13" s="2">
        <v>3</v>
      </c>
      <c r="I13" s="2">
        <v>2</v>
      </c>
      <c r="J13" s="2">
        <v>2</v>
      </c>
      <c r="K13" s="2">
        <v>2</v>
      </c>
      <c r="L13" s="2">
        <v>2</v>
      </c>
      <c r="M13" s="2">
        <v>3</v>
      </c>
      <c r="N13" s="2">
        <v>4</v>
      </c>
      <c r="O13" s="2">
        <v>3</v>
      </c>
      <c r="P13" s="2">
        <v>4</v>
      </c>
      <c r="Q13" s="2">
        <v>4</v>
      </c>
      <c r="R13" s="2">
        <v>2</v>
      </c>
      <c r="S13" s="2">
        <v>3</v>
      </c>
      <c r="T13" s="2">
        <v>2</v>
      </c>
      <c r="U13" s="2">
        <v>2</v>
      </c>
      <c r="V13" s="2">
        <v>2</v>
      </c>
    </row>
    <row r="14" spans="1:23" ht="15" customHeight="1" x14ac:dyDescent="0.25">
      <c r="A14" s="11" t="s">
        <v>55</v>
      </c>
      <c r="C14" s="2">
        <f t="shared" ref="C14:V14" si="0">SUM(C3:C13)</f>
        <v>45</v>
      </c>
      <c r="D14" s="2">
        <f t="shared" si="0"/>
        <v>44</v>
      </c>
      <c r="E14" s="2">
        <f t="shared" si="0"/>
        <v>43</v>
      </c>
      <c r="F14" s="2">
        <f t="shared" si="0"/>
        <v>40</v>
      </c>
      <c r="G14" s="2">
        <f t="shared" si="0"/>
        <v>41</v>
      </c>
      <c r="H14" s="2">
        <f t="shared" si="0"/>
        <v>28</v>
      </c>
      <c r="I14" s="2">
        <f t="shared" si="0"/>
        <v>34</v>
      </c>
      <c r="J14" s="2">
        <f t="shared" si="0"/>
        <v>30</v>
      </c>
      <c r="K14" s="2">
        <f t="shared" si="0"/>
        <v>32</v>
      </c>
      <c r="L14" s="2">
        <f t="shared" si="0"/>
        <v>28</v>
      </c>
      <c r="M14" s="2">
        <f t="shared" si="0"/>
        <v>42</v>
      </c>
      <c r="N14" s="2">
        <f t="shared" si="0"/>
        <v>38</v>
      </c>
      <c r="O14" s="2">
        <f t="shared" si="0"/>
        <v>41</v>
      </c>
      <c r="P14" s="2">
        <f t="shared" si="0"/>
        <v>43</v>
      </c>
      <c r="Q14" s="2">
        <f t="shared" si="0"/>
        <v>39</v>
      </c>
      <c r="R14" s="2">
        <f t="shared" si="0"/>
        <v>28</v>
      </c>
      <c r="S14" s="2">
        <f t="shared" si="0"/>
        <v>34</v>
      </c>
      <c r="T14" s="2">
        <f t="shared" si="0"/>
        <v>26</v>
      </c>
      <c r="U14" s="2">
        <f t="shared" si="0"/>
        <v>29</v>
      </c>
      <c r="V14" s="2">
        <f t="shared" si="0"/>
        <v>27</v>
      </c>
    </row>
    <row r="15" spans="1:23" x14ac:dyDescent="0.25">
      <c r="A15" s="12" t="s">
        <v>53</v>
      </c>
      <c r="B15" s="2"/>
      <c r="C15" s="13">
        <f>C14/S25</f>
        <v>4.0909090909090908</v>
      </c>
      <c r="D15" s="13">
        <f>D14/S25</f>
        <v>4</v>
      </c>
      <c r="E15" s="13">
        <f>E14/S25</f>
        <v>3.9090909090909092</v>
      </c>
      <c r="F15" s="13">
        <f>F14/S25</f>
        <v>3.6363636363636362</v>
      </c>
      <c r="G15" s="13">
        <f>G14/S25</f>
        <v>3.7272727272727271</v>
      </c>
      <c r="H15" s="13">
        <f>H14/S25</f>
        <v>2.5454545454545454</v>
      </c>
      <c r="I15" s="13">
        <f>I14/S25</f>
        <v>3.0909090909090908</v>
      </c>
      <c r="J15" s="13">
        <f>J14/S25</f>
        <v>2.7272727272727271</v>
      </c>
      <c r="K15" s="13">
        <f>K14/S25</f>
        <v>2.9090909090909092</v>
      </c>
      <c r="L15" s="13">
        <f>L14/S25</f>
        <v>2.5454545454545454</v>
      </c>
      <c r="M15" s="13">
        <f>M14/S25</f>
        <v>3.8181818181818183</v>
      </c>
      <c r="N15" s="13">
        <f>N14/S25</f>
        <v>3.4545454545454546</v>
      </c>
      <c r="O15" s="13">
        <f>O14/S25</f>
        <v>3.7272727272727271</v>
      </c>
      <c r="P15" s="13">
        <f>P14/S25</f>
        <v>3.9090909090909092</v>
      </c>
      <c r="Q15" s="13">
        <f>Q14/S25</f>
        <v>3.5454545454545454</v>
      </c>
      <c r="R15" s="13">
        <f>R14/S25</f>
        <v>2.5454545454545454</v>
      </c>
      <c r="S15" s="13">
        <f>S14/S25</f>
        <v>3.0909090909090908</v>
      </c>
      <c r="T15" s="13">
        <f>T14/S25</f>
        <v>2.3636363636363638</v>
      </c>
      <c r="U15" s="13">
        <f>U14/S25</f>
        <v>2.6363636363636362</v>
      </c>
      <c r="V15" s="13">
        <f>V14/S25</f>
        <v>2.4545454545454546</v>
      </c>
    </row>
    <row r="25" spans="19:19" x14ac:dyDescent="0.25">
      <c r="S25" s="2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 factor</vt:lpstr>
      <vt:lpstr>STAKEHOLDER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2021-12-11T14:14:55Z</dcterms:created>
  <dcterms:modified xsi:type="dcterms:W3CDTF">2022-07-12T04:29:53Z</dcterms:modified>
</cp:coreProperties>
</file>