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uliah S2 IPB\Bahan Tesis S2\kajian ttg Prilaku nelayan\Proposal Rizky F.H\Publikasi\Jurnal Bawal\"/>
    </mc:Choice>
  </mc:AlternateContent>
  <xr:revisionPtr revIDLastSave="0" documentId="13_ncr:1_{5924F720-C7E4-421A-BB31-8AEF4264F152}" xr6:coauthVersionLast="43" xr6:coauthVersionMax="43" xr10:uidLastSave="{00000000-0000-0000-0000-000000000000}"/>
  <bookViews>
    <workbookView xWindow="-120" yWindow="-120" windowWidth="29040" windowHeight="15840" xr2:uid="{6BB73CD6-8F58-4D06-BFB7-861DA9381459}"/>
  </bookViews>
  <sheets>
    <sheet name="Frekuensi Pajang" sheetId="1" r:id="rId1"/>
    <sheet name="Chi square" sheetId="2" r:id="rId2"/>
    <sheet name="Data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18" i="2" l="1"/>
  <c r="O18" i="2" s="1"/>
  <c r="L18" i="2"/>
  <c r="O17" i="2"/>
  <c r="O16" i="2"/>
  <c r="O15" i="2"/>
  <c r="O14" i="2"/>
  <c r="O13" i="2"/>
  <c r="E31" i="1"/>
  <c r="K29" i="1"/>
  <c r="Q28" i="1"/>
  <c r="K28" i="1"/>
  <c r="Q27" i="1"/>
  <c r="K27" i="1"/>
  <c r="Q26" i="1"/>
  <c r="K26" i="1"/>
  <c r="Q25" i="1"/>
  <c r="K25" i="1"/>
  <c r="W24" i="1"/>
  <c r="Q24" i="1"/>
  <c r="K24" i="1"/>
  <c r="W23" i="1"/>
  <c r="Q23" i="1"/>
  <c r="K23" i="1"/>
  <c r="W22" i="1"/>
  <c r="W25" i="1" s="1"/>
  <c r="Q22" i="1"/>
  <c r="Q29" i="1" s="1"/>
  <c r="K22" i="1"/>
  <c r="K30" i="1" s="1"/>
  <c r="B18" i="1"/>
  <c r="B17" i="1"/>
  <c r="A9" i="2" l="1"/>
  <c r="B9" i="2"/>
  <c r="C9" i="2"/>
  <c r="D9" i="2"/>
  <c r="E9" i="2"/>
  <c r="F9" i="2"/>
  <c r="A10" i="2"/>
  <c r="B10" i="2"/>
  <c r="C10" i="2"/>
  <c r="D10" i="2"/>
  <c r="E10" i="2"/>
  <c r="F10" i="2"/>
  <c r="A11" i="2"/>
  <c r="B11" i="2"/>
  <c r="C11" i="2"/>
  <c r="D11" i="2"/>
  <c r="E11" i="2"/>
  <c r="F11" i="2"/>
  <c r="A12" i="2"/>
  <c r="B12" i="2"/>
  <c r="C12" i="2"/>
  <c r="D12" i="2"/>
  <c r="E12" i="2"/>
  <c r="F12" i="2"/>
  <c r="A13" i="2"/>
  <c r="B13" i="2"/>
  <c r="C13" i="2"/>
  <c r="D13" i="2"/>
  <c r="E13" i="2"/>
  <c r="F13" i="2"/>
  <c r="A14" i="2"/>
  <c r="B14" i="2"/>
  <c r="C14" i="2"/>
  <c r="D14" i="2"/>
  <c r="E14" i="2"/>
  <c r="F14" i="2"/>
  <c r="A15" i="2"/>
  <c r="B15" i="2"/>
  <c r="C15" i="2"/>
  <c r="D15" i="2"/>
  <c r="E15" i="2"/>
  <c r="F15" i="2"/>
  <c r="A16" i="2"/>
  <c r="B16" i="2"/>
  <c r="C16" i="2"/>
  <c r="D16" i="2"/>
  <c r="E16" i="2"/>
  <c r="F16" i="2"/>
  <c r="A17" i="2"/>
  <c r="B17" i="2"/>
  <c r="C17" i="2"/>
  <c r="D17" i="2"/>
  <c r="E17" i="2"/>
  <c r="F17" i="2"/>
  <c r="A18" i="2"/>
  <c r="B18" i="2"/>
  <c r="C18" i="2"/>
  <c r="D18" i="2"/>
  <c r="E18" i="2"/>
  <c r="F18" i="2"/>
  <c r="A19" i="2"/>
  <c r="B19" i="2"/>
  <c r="C19" i="2"/>
  <c r="D19" i="2"/>
  <c r="E19" i="2"/>
  <c r="F19" i="2"/>
  <c r="A20" i="2"/>
  <c r="B20" i="2"/>
  <c r="C20" i="2"/>
  <c r="D20" i="2"/>
  <c r="E20" i="2"/>
  <c r="F20" i="2"/>
  <c r="A21" i="2"/>
  <c r="B21" i="2"/>
  <c r="C21" i="2"/>
  <c r="D21" i="2"/>
  <c r="E21" i="2"/>
  <c r="F21" i="2"/>
  <c r="A22" i="2"/>
  <c r="B22" i="2"/>
  <c r="C22" i="2"/>
  <c r="D22" i="2"/>
  <c r="E22" i="2"/>
  <c r="F22" i="2"/>
  <c r="A23" i="2"/>
  <c r="B23" i="2"/>
  <c r="C23" i="2"/>
  <c r="D23" i="2"/>
  <c r="E23" i="2"/>
  <c r="F23" i="2"/>
  <c r="A24" i="2"/>
  <c r="B24" i="2"/>
  <c r="C24" i="2"/>
  <c r="D24" i="2"/>
  <c r="E24" i="2"/>
  <c r="F24" i="2"/>
  <c r="C7" i="2"/>
  <c r="E7" i="2" s="1"/>
  <c r="B7" i="2"/>
  <c r="K11" i="1"/>
  <c r="K10" i="1"/>
  <c r="K9" i="1"/>
  <c r="K8" i="1"/>
  <c r="K7" i="1"/>
  <c r="K6" i="1"/>
  <c r="K5" i="1"/>
  <c r="K4" i="1"/>
  <c r="B4" i="1"/>
  <c r="D4" i="1" s="1"/>
  <c r="K3" i="1"/>
  <c r="E3" i="1"/>
  <c r="D3" i="1"/>
  <c r="C4" i="1" l="1"/>
  <c r="B5" i="1" l="1"/>
  <c r="E4" i="1"/>
  <c r="D5" i="1" l="1"/>
  <c r="C5" i="1"/>
  <c r="B6" i="1" l="1"/>
  <c r="E5" i="1"/>
  <c r="D6" i="1" l="1"/>
  <c r="C6" i="1"/>
  <c r="B7" i="1" l="1"/>
  <c r="E6" i="1"/>
  <c r="D7" i="1" l="1"/>
  <c r="C7" i="1"/>
  <c r="B8" i="1" l="1"/>
  <c r="E7" i="1"/>
  <c r="D8" i="1" l="1"/>
  <c r="C8" i="1"/>
  <c r="E8" i="1" l="1"/>
  <c r="B9" i="1"/>
  <c r="D9" i="1" l="1"/>
  <c r="C9" i="1"/>
  <c r="B10" i="1" l="1"/>
  <c r="E9" i="1"/>
  <c r="C10" i="1" l="1"/>
  <c r="D10" i="1"/>
  <c r="B11" i="1" l="1"/>
  <c r="E10" i="1"/>
  <c r="D11" i="1" l="1"/>
  <c r="C11" i="1"/>
  <c r="E11" i="1" s="1"/>
</calcChain>
</file>

<file path=xl/sharedStrings.xml><?xml version="1.0" encoding="utf-8"?>
<sst xmlns="http://schemas.openxmlformats.org/spreadsheetml/2006/main" count="1078" uniqueCount="219">
  <si>
    <t>Frekuensi</t>
  </si>
  <si>
    <t>KELAS INTERVAL</t>
  </si>
  <si>
    <t>SKA</t>
  </si>
  <si>
    <t>SKB</t>
  </si>
  <si>
    <t>BKA</t>
  </si>
  <si>
    <t>BKB</t>
  </si>
  <si>
    <t>43-64</t>
  </si>
  <si>
    <t>65-86</t>
  </si>
  <si>
    <t>87-108</t>
  </si>
  <si>
    <t>109-130</t>
  </si>
  <si>
    <t>131-152</t>
  </si>
  <si>
    <t>153-174</t>
  </si>
  <si>
    <t>175-196</t>
  </si>
  <si>
    <t>197-218</t>
  </si>
  <si>
    <t>219-240</t>
  </si>
  <si>
    <t>Total</t>
  </si>
  <si>
    <t>Chi square dengan R studio</t>
  </si>
  <si>
    <t>Kode Spesies</t>
  </si>
  <si>
    <t>Jumlah</t>
  </si>
  <si>
    <t>Nisbah</t>
  </si>
  <si>
    <r>
      <t>X</t>
    </r>
    <r>
      <rPr>
        <vertAlign val="super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 xml:space="preserve"> hitung</t>
    </r>
  </si>
  <si>
    <t>P-Value</t>
  </si>
  <si>
    <t>Ket.</t>
  </si>
  <si>
    <t>Jantan</t>
  </si>
  <si>
    <t>Betina</t>
  </si>
  <si>
    <t>RA</t>
  </si>
  <si>
    <t>Tolak H0</t>
  </si>
  <si>
    <t>RL</t>
  </si>
  <si>
    <r>
      <t>1,45.10</t>
    </r>
    <r>
      <rPr>
        <vertAlign val="superscript"/>
        <sz val="10"/>
        <color rgb="FF000000"/>
        <rFont val="Times New Roman"/>
        <family val="1"/>
      </rPr>
      <t>-7</t>
    </r>
  </si>
  <si>
    <t xml:space="preserve">RS </t>
  </si>
  <si>
    <t>Terima H0</t>
  </si>
  <si>
    <r>
      <t>1,09.10</t>
    </r>
    <r>
      <rPr>
        <vertAlign val="superscript"/>
        <sz val="10"/>
        <color rgb="FF000000"/>
        <rFont val="Times New Roman"/>
        <family val="1"/>
      </rPr>
      <t>-8</t>
    </r>
  </si>
  <si>
    <t>F</t>
  </si>
  <si>
    <t>F Total</t>
  </si>
  <si>
    <t>M</t>
  </si>
  <si>
    <t>M Total</t>
  </si>
  <si>
    <t>Row Labels</t>
  </si>
  <si>
    <t>R. australiae</t>
  </si>
  <si>
    <t>R. laevis</t>
  </si>
  <si>
    <t>R. springeri</t>
  </si>
  <si>
    <t>Grand Total</t>
  </si>
  <si>
    <t>Summary data time series pari kekeh</t>
  </si>
  <si>
    <t>Female</t>
  </si>
  <si>
    <t>Male</t>
  </si>
  <si>
    <t>Jaring Hanyut</t>
  </si>
  <si>
    <t>Jaring Insang</t>
  </si>
  <si>
    <t>Jaring Insang Tetap</t>
  </si>
  <si>
    <t>Jaring Tancap</t>
  </si>
  <si>
    <t>Rawai Dasar</t>
  </si>
  <si>
    <t>id_trip</t>
  </si>
  <si>
    <t>lokasi</t>
  </si>
  <si>
    <t>Bulan</t>
  </si>
  <si>
    <t>tahun</t>
  </si>
  <si>
    <t>Effort</t>
  </si>
  <si>
    <t>alat_tangkap_utama</t>
  </si>
  <si>
    <t>spesies</t>
  </si>
  <si>
    <t>jenis_kelamin</t>
  </si>
  <si>
    <t>TL</t>
  </si>
  <si>
    <t>RG010720211</t>
  </si>
  <si>
    <t>Aceh Jaya</t>
  </si>
  <si>
    <t>RG080720212</t>
  </si>
  <si>
    <t>RG060420212</t>
  </si>
  <si>
    <t>RG040520191</t>
  </si>
  <si>
    <t>RG050820212</t>
  </si>
  <si>
    <t>RG070920212</t>
  </si>
  <si>
    <t>RG070620201</t>
  </si>
  <si>
    <t>RG151020191</t>
  </si>
  <si>
    <t>RG170920201</t>
  </si>
  <si>
    <t>RG140120201</t>
  </si>
  <si>
    <t>RG191020201</t>
  </si>
  <si>
    <t>RG070420211</t>
  </si>
  <si>
    <t>RG290720212</t>
  </si>
  <si>
    <t>RG040920191</t>
  </si>
  <si>
    <t>RG090120201</t>
  </si>
  <si>
    <t>RG050720213</t>
  </si>
  <si>
    <t>RG010920192</t>
  </si>
  <si>
    <t>RG011020191</t>
  </si>
  <si>
    <t>RG050120212</t>
  </si>
  <si>
    <t>RG020220211</t>
  </si>
  <si>
    <t>RG170920171</t>
  </si>
  <si>
    <t>RG110920193</t>
  </si>
  <si>
    <t>RG170920191</t>
  </si>
  <si>
    <t>RG140720212</t>
  </si>
  <si>
    <t>RG110720191</t>
  </si>
  <si>
    <t>RG201220212</t>
  </si>
  <si>
    <t>RG060720215</t>
  </si>
  <si>
    <t>RG060920182</t>
  </si>
  <si>
    <t>RG060720204</t>
  </si>
  <si>
    <t>RG220720203</t>
  </si>
  <si>
    <t>RG020720202</t>
  </si>
  <si>
    <t>RG180820201</t>
  </si>
  <si>
    <t>RG030320212</t>
  </si>
  <si>
    <t>RG080420212</t>
  </si>
  <si>
    <t>RG040820211</t>
  </si>
  <si>
    <t>RG120520191</t>
  </si>
  <si>
    <t>RG190620191</t>
  </si>
  <si>
    <t>RG240420213</t>
  </si>
  <si>
    <t>RG270420211</t>
  </si>
  <si>
    <t>RG100520212</t>
  </si>
  <si>
    <t>RG030320211</t>
  </si>
  <si>
    <t>RG230320211</t>
  </si>
  <si>
    <t>RG280420213</t>
  </si>
  <si>
    <t>RG290620213</t>
  </si>
  <si>
    <t>RG121020202</t>
  </si>
  <si>
    <t>RG100320191</t>
  </si>
  <si>
    <t>RG020520191</t>
  </si>
  <si>
    <t>RG250520192</t>
  </si>
  <si>
    <t>RG250620191</t>
  </si>
  <si>
    <t>RG150720191</t>
  </si>
  <si>
    <t>RG310520202</t>
  </si>
  <si>
    <t>RG270620211</t>
  </si>
  <si>
    <t>RG230120192</t>
  </si>
  <si>
    <t>RG260420212</t>
  </si>
  <si>
    <t>RG100520211</t>
  </si>
  <si>
    <t>RG260720171</t>
  </si>
  <si>
    <t>RG030920191</t>
  </si>
  <si>
    <t>RG300520203</t>
  </si>
  <si>
    <t>RG110820201</t>
  </si>
  <si>
    <t>RG020520211</t>
  </si>
  <si>
    <t>RG201120211</t>
  </si>
  <si>
    <t>RG240620192</t>
  </si>
  <si>
    <t>RG060920211</t>
  </si>
  <si>
    <t>RG240420192</t>
  </si>
  <si>
    <t>RG100720191</t>
  </si>
  <si>
    <t>RG310520201</t>
  </si>
  <si>
    <t>RG070620202</t>
  </si>
  <si>
    <t>RG080620201</t>
  </si>
  <si>
    <t>RG090620201</t>
  </si>
  <si>
    <t>RG230520211</t>
  </si>
  <si>
    <t>RG070120211</t>
  </si>
  <si>
    <t>RG040420211</t>
  </si>
  <si>
    <t>RG060420213</t>
  </si>
  <si>
    <t>RG220720201</t>
  </si>
  <si>
    <t>RG200820201</t>
  </si>
  <si>
    <t>RG200820202</t>
  </si>
  <si>
    <t>RG130820201</t>
  </si>
  <si>
    <t>RG050720212</t>
  </si>
  <si>
    <t>RG090320211</t>
  </si>
  <si>
    <t>RG300620213</t>
  </si>
  <si>
    <t>RG010420212</t>
  </si>
  <si>
    <t>RG160820181</t>
  </si>
  <si>
    <t>RG230720201</t>
  </si>
  <si>
    <t>RG041120201</t>
  </si>
  <si>
    <t>RG100320212</t>
  </si>
  <si>
    <t>RG170320212</t>
  </si>
  <si>
    <t>RG240820172</t>
  </si>
  <si>
    <t>RG221020182</t>
  </si>
  <si>
    <t>RG141020191</t>
  </si>
  <si>
    <t>RG020720203</t>
  </si>
  <si>
    <t>RG181120211</t>
  </si>
  <si>
    <t>RG080720211</t>
  </si>
  <si>
    <t>RG240420191</t>
  </si>
  <si>
    <t>RG020520192</t>
  </si>
  <si>
    <t>RG260820191</t>
  </si>
  <si>
    <t>RG141020212</t>
  </si>
  <si>
    <t>RG080720202</t>
  </si>
  <si>
    <t>RG020320211</t>
  </si>
  <si>
    <t>RG120720211</t>
  </si>
  <si>
    <t>RG111020181</t>
  </si>
  <si>
    <t>RG030520212</t>
  </si>
  <si>
    <t>RG090920192</t>
  </si>
  <si>
    <t>RG181020212</t>
  </si>
  <si>
    <t>RG120820202</t>
  </si>
  <si>
    <t>RG211220191</t>
  </si>
  <si>
    <t>RG100420191</t>
  </si>
  <si>
    <t>RG260420211</t>
  </si>
  <si>
    <t>RG130920182</t>
  </si>
  <si>
    <t>RG211120192</t>
  </si>
  <si>
    <t>RG160920182</t>
  </si>
  <si>
    <t>RG270420213</t>
  </si>
  <si>
    <t>RG130920201</t>
  </si>
  <si>
    <t>RG101220201</t>
  </si>
  <si>
    <t>RG140120211</t>
  </si>
  <si>
    <t>RG220820202</t>
  </si>
  <si>
    <t>RG220920201</t>
  </si>
  <si>
    <t>RG050720211</t>
  </si>
  <si>
    <t>RG100920185</t>
  </si>
  <si>
    <t>RG090820201</t>
  </si>
  <si>
    <t>RG060920181</t>
  </si>
  <si>
    <t>RG070320211</t>
  </si>
  <si>
    <t>RG101020191</t>
  </si>
  <si>
    <t>RG060720211</t>
  </si>
  <si>
    <t>RG051120181</t>
  </si>
  <si>
    <t>RG191020212</t>
  </si>
  <si>
    <t>RG100820171</t>
  </si>
  <si>
    <t>Tanggal</t>
  </si>
  <si>
    <t>TOTAL DATA (N)</t>
  </si>
  <si>
    <t>MAX</t>
  </si>
  <si>
    <t>MIN</t>
  </si>
  <si>
    <t>JUMLAH KELAS</t>
  </si>
  <si>
    <t>LEBAR KELAS</t>
  </si>
  <si>
    <t>Selang Kelas</t>
  </si>
  <si>
    <t>All</t>
  </si>
  <si>
    <t>R.australiae</t>
  </si>
  <si>
    <t>R.Laevis</t>
  </si>
  <si>
    <t>R.Springeri</t>
  </si>
  <si>
    <t>Freq. Panjang</t>
  </si>
  <si>
    <t>Kelas Interval</t>
  </si>
  <si>
    <t>43-67</t>
  </si>
  <si>
    <t>56-79</t>
  </si>
  <si>
    <t>43-57</t>
  </si>
  <si>
    <t>68-92</t>
  </si>
  <si>
    <t>80-103</t>
  </si>
  <si>
    <t>58-72</t>
  </si>
  <si>
    <t>93-117</t>
  </si>
  <si>
    <t>104-127</t>
  </si>
  <si>
    <t>73-87</t>
  </si>
  <si>
    <t>118-142</t>
  </si>
  <si>
    <t>128-151</t>
  </si>
  <si>
    <t>143-167</t>
  </si>
  <si>
    <t>152-175</t>
  </si>
  <si>
    <t>168-192</t>
  </si>
  <si>
    <t>176-199</t>
  </si>
  <si>
    <t>193-217</t>
  </si>
  <si>
    <t>200-223</t>
  </si>
  <si>
    <t>218-242</t>
  </si>
  <si>
    <t>Nisbah Kelamin per Tahun</t>
  </si>
  <si>
    <t>Tahun</t>
  </si>
  <si>
    <t>Jumlah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</si>
</sst>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1" fillId="7" borderId="7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7" borderId="0" xfId="0" applyFont="1" applyFill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7" xfId="0" applyFont="1" applyBorder="1" applyAlignment="1">
      <alignment vertical="center"/>
    </xf>
    <xf numFmtId="0" fontId="1" fillId="7" borderId="7" xfId="0" applyFont="1" applyFill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Fill="1" applyBorder="1" applyAlignment="1">
      <alignment vertical="center"/>
    </xf>
    <xf numFmtId="0" fontId="0" fillId="0" borderId="8" xfId="0" applyBorder="1"/>
    <xf numFmtId="0" fontId="1" fillId="7" borderId="8" xfId="0" applyFont="1" applyFill="1" applyBorder="1" applyAlignment="1">
      <alignment horizontal="right" vertical="center"/>
    </xf>
    <xf numFmtId="2" fontId="1" fillId="7" borderId="8" xfId="0" applyNumberFormat="1" applyFont="1" applyFill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0" fillId="8" borderId="1" xfId="0" applyFill="1" applyBorder="1"/>
    <xf numFmtId="2" fontId="0" fillId="0" borderId="1" xfId="0" applyNumberFormat="1" applyBorder="1"/>
    <xf numFmtId="164" fontId="0" fillId="0" borderId="1" xfId="0" applyNumberFormat="1" applyBorder="1"/>
    <xf numFmtId="1" fontId="0" fillId="0" borderId="1" xfId="0" applyNumberFormat="1" applyBorder="1"/>
    <xf numFmtId="1" fontId="0" fillId="8" borderId="1" xfId="0" applyNumberFormat="1" applyFill="1" applyBorder="1"/>
    <xf numFmtId="0" fontId="0" fillId="0" borderId="0" xfId="0" applyAlignment="1">
      <alignment horizontal="left"/>
    </xf>
    <xf numFmtId="0" fontId="3" fillId="9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0" fillId="0" borderId="2" xfId="0" applyBorder="1"/>
    <xf numFmtId="0" fontId="0" fillId="0" borderId="10" xfId="0" applyBorder="1"/>
    <xf numFmtId="2" fontId="0" fillId="8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'[1]Frekuensi panjang'!$U$17</c:f>
              <c:strCache>
                <c:ptCount val="1"/>
                <c:pt idx="0">
                  <c:v>F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'[1]Frekuensi panjang'!$T$18:$T$26</c:f>
              <c:strCache>
                <c:ptCount val="9"/>
                <c:pt idx="0">
                  <c:v>43-64</c:v>
                </c:pt>
                <c:pt idx="1">
                  <c:v>65-86</c:v>
                </c:pt>
                <c:pt idx="2">
                  <c:v>87-108</c:v>
                </c:pt>
                <c:pt idx="3">
                  <c:v>109-130</c:v>
                </c:pt>
                <c:pt idx="4">
                  <c:v>131-152</c:v>
                </c:pt>
                <c:pt idx="5">
                  <c:v>153-174</c:v>
                </c:pt>
                <c:pt idx="6">
                  <c:v>175-196</c:v>
                </c:pt>
                <c:pt idx="7">
                  <c:v>197-218</c:v>
                </c:pt>
                <c:pt idx="8">
                  <c:v>219-240</c:v>
                </c:pt>
              </c:strCache>
            </c:strRef>
          </c:cat>
          <c:val>
            <c:numRef>
              <c:f>'[1]Frekuensi panjang'!$U$18:$U$26</c:f>
              <c:numCache>
                <c:formatCode>General</c:formatCode>
                <c:ptCount val="9"/>
                <c:pt idx="0">
                  <c:v>14</c:v>
                </c:pt>
                <c:pt idx="1">
                  <c:v>51</c:v>
                </c:pt>
                <c:pt idx="2">
                  <c:v>38</c:v>
                </c:pt>
                <c:pt idx="3">
                  <c:v>19</c:v>
                </c:pt>
                <c:pt idx="4">
                  <c:v>6</c:v>
                </c:pt>
                <c:pt idx="5">
                  <c:v>3</c:v>
                </c:pt>
                <c:pt idx="6">
                  <c:v>1</c:v>
                </c:pt>
                <c:pt idx="7">
                  <c:v>0</c:v>
                </c:pt>
                <c:pt idx="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51-4DAF-A7A6-6EDF1E677580}"/>
            </c:ext>
          </c:extLst>
        </c:ser>
        <c:ser>
          <c:idx val="1"/>
          <c:order val="1"/>
          <c:tx>
            <c:strRef>
              <c:f>'[1]Frekuensi panjang'!$V$17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'[1]Frekuensi panjang'!$T$18:$T$26</c:f>
              <c:strCache>
                <c:ptCount val="9"/>
                <c:pt idx="0">
                  <c:v>43-64</c:v>
                </c:pt>
                <c:pt idx="1">
                  <c:v>65-86</c:v>
                </c:pt>
                <c:pt idx="2">
                  <c:v>87-108</c:v>
                </c:pt>
                <c:pt idx="3">
                  <c:v>109-130</c:v>
                </c:pt>
                <c:pt idx="4">
                  <c:v>131-152</c:v>
                </c:pt>
                <c:pt idx="5">
                  <c:v>153-174</c:v>
                </c:pt>
                <c:pt idx="6">
                  <c:v>175-196</c:v>
                </c:pt>
                <c:pt idx="7">
                  <c:v>197-218</c:v>
                </c:pt>
                <c:pt idx="8">
                  <c:v>219-240</c:v>
                </c:pt>
              </c:strCache>
            </c:strRef>
          </c:cat>
          <c:val>
            <c:numRef>
              <c:f>'[1]Frekuensi panjang'!$V$18:$V$26</c:f>
              <c:numCache>
                <c:formatCode>General</c:formatCode>
                <c:ptCount val="9"/>
                <c:pt idx="0">
                  <c:v>8</c:v>
                </c:pt>
                <c:pt idx="1">
                  <c:v>23</c:v>
                </c:pt>
                <c:pt idx="2">
                  <c:v>15</c:v>
                </c:pt>
                <c:pt idx="3">
                  <c:v>6</c:v>
                </c:pt>
                <c:pt idx="4">
                  <c:v>2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51-4DAF-A7A6-6EDF1E677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293874928"/>
        <c:axId val="1289284608"/>
      </c:barChart>
      <c:catAx>
        <c:axId val="12938749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Kelas Panjang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9284608"/>
        <c:crosses val="autoZero"/>
        <c:auto val="1"/>
        <c:lblAlgn val="ctr"/>
        <c:lblOffset val="100"/>
        <c:noMultiLvlLbl val="0"/>
      </c:catAx>
      <c:valAx>
        <c:axId val="1289284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</a:rPr>
                  <a:t>Frekuensi / Individu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3874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485775</xdr:colOff>
      <xdr:row>2</xdr:row>
      <xdr:rowOff>85157</xdr:rowOff>
    </xdr:from>
    <xdr:to>
      <xdr:col>22</xdr:col>
      <xdr:colOff>514350</xdr:colOff>
      <xdr:row>17</xdr:row>
      <xdr:rowOff>80685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A499A8C-74E3-4957-971D-D28865976E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742950</xdr:colOff>
      <xdr:row>2</xdr:row>
      <xdr:rowOff>0</xdr:rowOff>
    </xdr:from>
    <xdr:to>
      <xdr:col>18</xdr:col>
      <xdr:colOff>219075</xdr:colOff>
      <xdr:row>17</xdr:row>
      <xdr:rowOff>62610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319E1F-B88F-4F6D-8E0D-470F5EC227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390525"/>
          <a:ext cx="5400675" cy="2920110"/>
        </a:xfrm>
        <a:prstGeom prst="rect">
          <a:avLst/>
        </a:prstGeom>
      </xdr:spPr>
    </xdr:pic>
    <xdr:clientData/>
  </xdr:twoCellAnchor>
  <xdr:twoCellAnchor editAs="oneCell">
    <xdr:from>
      <xdr:col>19</xdr:col>
      <xdr:colOff>66675</xdr:colOff>
      <xdr:row>3</xdr:row>
      <xdr:rowOff>47624</xdr:rowOff>
    </xdr:from>
    <xdr:to>
      <xdr:col>25</xdr:col>
      <xdr:colOff>90120</xdr:colOff>
      <xdr:row>17</xdr:row>
      <xdr:rowOff>66697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0BC37BA-868F-46A0-80B9-551BB8E43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344275" y="628649"/>
          <a:ext cx="3681045" cy="268607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uliah%20S2%20IPB/Bahan%20Tesis%20S2/kajian%20ttg%20Prilaku%20nelayan/Proposal%20Rizky%20F.H/Data/Data%20Pokja%20RAPP%20Aceh/Data%20Pari%20Kekeh%20Provinsi%20Aceh%20(2017-2021)-Pokja%20RAPP%20Ace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Pari Kekeh Provinsi Aceh"/>
      <sheetName val="Aceh Jaya"/>
      <sheetName val="Frekuensi panjang"/>
      <sheetName val="Sheet2"/>
      <sheetName val="Sheet1"/>
      <sheetName val="Sheet3"/>
    </sheetNames>
    <sheetDataSet>
      <sheetData sheetId="0"/>
      <sheetData sheetId="1"/>
      <sheetData sheetId="2">
        <row r="17">
          <cell r="U17" t="str">
            <v>F</v>
          </cell>
          <cell r="V17" t="str">
            <v>M</v>
          </cell>
        </row>
        <row r="18">
          <cell r="T18" t="str">
            <v>43-64</v>
          </cell>
          <cell r="U18">
            <v>14</v>
          </cell>
          <cell r="V18">
            <v>8</v>
          </cell>
        </row>
        <row r="19">
          <cell r="T19" t="str">
            <v>65-86</v>
          </cell>
          <cell r="U19">
            <v>51</v>
          </cell>
          <cell r="V19">
            <v>23</v>
          </cell>
        </row>
        <row r="20">
          <cell r="T20" t="str">
            <v>87-108</v>
          </cell>
          <cell r="U20">
            <v>38</v>
          </cell>
          <cell r="V20">
            <v>15</v>
          </cell>
        </row>
        <row r="21">
          <cell r="T21" t="str">
            <v>109-130</v>
          </cell>
          <cell r="U21">
            <v>19</v>
          </cell>
          <cell r="V21">
            <v>6</v>
          </cell>
        </row>
        <row r="22">
          <cell r="T22" t="str">
            <v>131-152</v>
          </cell>
          <cell r="U22">
            <v>6</v>
          </cell>
          <cell r="V22">
            <v>2</v>
          </cell>
        </row>
        <row r="23">
          <cell r="T23" t="str">
            <v>153-174</v>
          </cell>
          <cell r="U23">
            <v>3</v>
          </cell>
          <cell r="V23">
            <v>2</v>
          </cell>
        </row>
        <row r="24">
          <cell r="T24" t="str">
            <v>175-196</v>
          </cell>
          <cell r="U24">
            <v>1</v>
          </cell>
          <cell r="V24">
            <v>0</v>
          </cell>
        </row>
        <row r="25">
          <cell r="T25" t="str">
            <v>197-218</v>
          </cell>
          <cell r="U25">
            <v>0</v>
          </cell>
          <cell r="V25">
            <v>0</v>
          </cell>
        </row>
        <row r="26">
          <cell r="T26" t="str">
            <v>219-240</v>
          </cell>
          <cell r="U26">
            <v>3</v>
          </cell>
          <cell r="V26">
            <v>0</v>
          </cell>
        </row>
      </sheetData>
      <sheetData sheetId="3"/>
      <sheetData sheetId="4"/>
      <sheetData sheetId="5">
        <row r="9">
          <cell r="N9" t="str">
            <v>Cell</v>
          </cell>
          <cell r="O9" t="str">
            <v>Fo</v>
          </cell>
          <cell r="P9" t="str">
            <v>Fh</v>
          </cell>
          <cell r="Q9" t="str">
            <v>F0-Fh</v>
          </cell>
          <cell r="R9" t="str">
            <v>(F0-Fh)^2</v>
          </cell>
          <cell r="S9" t="str">
            <v>(F0-Fh)^2/Fh</v>
          </cell>
        </row>
        <row r="10">
          <cell r="N10">
            <v>1</v>
          </cell>
          <cell r="O10">
            <v>5</v>
          </cell>
          <cell r="P10">
            <v>3.4816753926701569</v>
          </cell>
          <cell r="Q10">
            <v>1.5183246073298431</v>
          </cell>
          <cell r="R10">
            <v>2.3053096132233222</v>
          </cell>
          <cell r="S10">
            <v>0.66212652048970611</v>
          </cell>
        </row>
        <row r="11">
          <cell r="N11">
            <v>2</v>
          </cell>
          <cell r="O11">
            <v>5</v>
          </cell>
          <cell r="P11">
            <v>6.9633507853403138</v>
          </cell>
          <cell r="Q11">
            <v>-1.9633507853403138</v>
          </cell>
          <cell r="R11">
            <v>3.8547463062964269</v>
          </cell>
          <cell r="S11">
            <v>0.55357634925008836</v>
          </cell>
        </row>
        <row r="12">
          <cell r="N12">
            <v>3</v>
          </cell>
          <cell r="O12">
            <v>40</v>
          </cell>
          <cell r="P12">
            <v>36.905759162303667</v>
          </cell>
          <cell r="Q12">
            <v>3.0942408376963328</v>
          </cell>
          <cell r="R12">
            <v>9.574326361667703</v>
          </cell>
          <cell r="S12">
            <v>0.25942634913867657</v>
          </cell>
        </row>
        <row r="13">
          <cell r="N13">
            <v>4</v>
          </cell>
          <cell r="O13">
            <v>28</v>
          </cell>
          <cell r="P13">
            <v>32.031413612565444</v>
          </cell>
          <cell r="Q13">
            <v>-4.0314136125654443</v>
          </cell>
          <cell r="R13">
            <v>16.252295715577965</v>
          </cell>
          <cell r="S13">
            <v>0.50738615261121145</v>
          </cell>
        </row>
        <row r="14">
          <cell r="N14">
            <v>5</v>
          </cell>
          <cell r="O14">
            <v>55</v>
          </cell>
          <cell r="P14">
            <v>53.617801047120423</v>
          </cell>
          <cell r="Q14">
            <v>1.3821989528795768</v>
          </cell>
          <cell r="R14">
            <v>1.9104739453413986</v>
          </cell>
          <cell r="S14">
            <v>3.5631337131159763E-2</v>
          </cell>
        </row>
        <row r="15">
          <cell r="N15">
            <v>6</v>
          </cell>
          <cell r="O15">
            <v>0</v>
          </cell>
          <cell r="P15">
            <v>1.4397905759162306</v>
          </cell>
          <cell r="Q15">
            <v>-1.4397905759162306</v>
          </cell>
          <cell r="R15">
            <v>2.072996902497191</v>
          </cell>
          <cell r="S15">
            <v>1.4397905759162306</v>
          </cell>
        </row>
        <row r="16">
          <cell r="N16">
            <v>7</v>
          </cell>
          <cell r="O16">
            <v>5</v>
          </cell>
          <cell r="P16">
            <v>2.8795811518324612</v>
          </cell>
          <cell r="Q16">
            <v>2.1204188481675388</v>
          </cell>
          <cell r="R16">
            <v>4.496176091664152</v>
          </cell>
          <cell r="S16">
            <v>1.5613993336506415</v>
          </cell>
        </row>
        <row r="17">
          <cell r="N17">
            <v>8</v>
          </cell>
          <cell r="O17">
            <v>13</v>
          </cell>
          <cell r="P17">
            <v>15.261780104712043</v>
          </cell>
          <cell r="Q17">
            <v>-2.2617801047120434</v>
          </cell>
          <cell r="R17">
            <v>5.1156492420712221</v>
          </cell>
          <cell r="S17">
            <v>0.33519348378579872</v>
          </cell>
        </row>
        <row r="18">
          <cell r="N18">
            <v>9</v>
          </cell>
          <cell r="O18">
            <v>18</v>
          </cell>
          <cell r="P18">
            <v>13.246073298429321</v>
          </cell>
          <cell r="Q18">
            <v>4.7539267015706788</v>
          </cell>
          <cell r="R18">
            <v>22.599819083906674</v>
          </cell>
          <cell r="S18">
            <v>1.7061523498127171</v>
          </cell>
        </row>
        <row r="19">
          <cell r="N19">
            <v>10</v>
          </cell>
          <cell r="O19">
            <v>19</v>
          </cell>
          <cell r="P19">
            <v>22.172774869109951</v>
          </cell>
          <cell r="Q19">
            <v>-3.1727748691099507</v>
          </cell>
          <cell r="R19">
            <v>10.066500370055664</v>
          </cell>
          <cell r="S19">
            <v>0.45400273215599329</v>
          </cell>
        </row>
        <row r="20">
          <cell r="N20">
            <v>11</v>
          </cell>
          <cell r="O20">
            <v>0</v>
          </cell>
          <cell r="P20">
            <v>7.8534031413612565E-2</v>
          </cell>
          <cell r="Q20">
            <v>-7.8534031413612565E-2</v>
          </cell>
          <cell r="R20">
            <v>6.167594090074285E-3</v>
          </cell>
          <cell r="S20">
            <v>7.8534031413612565E-2</v>
          </cell>
        </row>
        <row r="21">
          <cell r="N21">
            <v>12</v>
          </cell>
          <cell r="O21">
            <v>0</v>
          </cell>
          <cell r="P21">
            <v>0.15706806282722513</v>
          </cell>
          <cell r="Q21">
            <v>-0.15706806282722513</v>
          </cell>
          <cell r="R21">
            <v>2.467037636029714E-2</v>
          </cell>
          <cell r="S21">
            <v>0.15706806282722513</v>
          </cell>
        </row>
        <row r="22">
          <cell r="N22">
            <v>13</v>
          </cell>
          <cell r="O22">
            <v>0</v>
          </cell>
          <cell r="P22">
            <v>0.83246073298429313</v>
          </cell>
          <cell r="Q22">
            <v>-0.83246073298429313</v>
          </cell>
          <cell r="R22">
            <v>0.6929908719607466</v>
          </cell>
          <cell r="S22">
            <v>0.83246073298429313</v>
          </cell>
        </row>
        <row r="23">
          <cell r="N23">
            <v>14</v>
          </cell>
          <cell r="O23">
            <v>0</v>
          </cell>
          <cell r="P23">
            <v>0.72251308900523559</v>
          </cell>
          <cell r="Q23">
            <v>-0.72251308900523559</v>
          </cell>
          <cell r="R23">
            <v>0.52202516378388752</v>
          </cell>
          <cell r="S23">
            <v>0.7225130890052357</v>
          </cell>
        </row>
        <row r="24">
          <cell r="N24">
            <v>15</v>
          </cell>
          <cell r="O24">
            <v>3</v>
          </cell>
          <cell r="P24">
            <v>1.2094240837696335</v>
          </cell>
          <cell r="Q24">
            <v>1.7905759162303665</v>
          </cell>
          <cell r="R24">
            <v>3.2061621117842165</v>
          </cell>
          <cell r="S24">
            <v>2.6509825253280752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044ED-4CC5-44A6-8ECE-EB2771F9E342}">
  <dimension ref="A1:W31"/>
  <sheetViews>
    <sheetView tabSelected="1" workbookViewId="0">
      <selection activeCell="F18" sqref="F18"/>
    </sheetView>
  </sheetViews>
  <sheetFormatPr defaultRowHeight="15" x14ac:dyDescent="0.25"/>
  <cols>
    <col min="1" max="1" width="15.42578125" bestFit="1" customWidth="1"/>
  </cols>
  <sheetData>
    <row r="1" spans="1:11" x14ac:dyDescent="0.25">
      <c r="A1" s="33" t="s">
        <v>1</v>
      </c>
      <c r="B1" s="33" t="s">
        <v>2</v>
      </c>
      <c r="C1" s="33" t="s">
        <v>3</v>
      </c>
      <c r="D1" s="33" t="s">
        <v>4</v>
      </c>
      <c r="E1" s="33" t="s">
        <v>5</v>
      </c>
      <c r="F1" s="32" t="s">
        <v>0</v>
      </c>
      <c r="G1" s="32"/>
      <c r="H1" s="32"/>
      <c r="I1" s="32"/>
      <c r="J1" s="32"/>
      <c r="K1" s="1" t="s">
        <v>15</v>
      </c>
    </row>
    <row r="2" spans="1:11" x14ac:dyDescent="0.25">
      <c r="A2" s="34"/>
      <c r="B2" s="34"/>
      <c r="C2" s="34"/>
      <c r="D2" s="34"/>
      <c r="E2" s="34"/>
      <c r="F2" s="1">
        <v>2017</v>
      </c>
      <c r="G2" s="1">
        <v>2018</v>
      </c>
      <c r="H2" s="1">
        <v>2019</v>
      </c>
      <c r="I2" s="1">
        <v>2020</v>
      </c>
      <c r="J2" s="1">
        <v>2021</v>
      </c>
      <c r="K2" s="1"/>
    </row>
    <row r="3" spans="1:11" x14ac:dyDescent="0.25">
      <c r="A3" s="1" t="s">
        <v>6</v>
      </c>
      <c r="B3" s="1">
        <v>43</v>
      </c>
      <c r="C3" s="1">
        <v>64</v>
      </c>
      <c r="D3" s="1">
        <f t="shared" ref="D3:E11" si="0">B3-0.5</f>
        <v>42.5</v>
      </c>
      <c r="E3" s="1">
        <f t="shared" si="0"/>
        <v>63.5</v>
      </c>
      <c r="F3" s="2">
        <v>0</v>
      </c>
      <c r="G3" s="3">
        <v>0</v>
      </c>
      <c r="H3" s="4">
        <v>0</v>
      </c>
      <c r="I3" s="5">
        <v>0</v>
      </c>
      <c r="J3" s="6">
        <v>2</v>
      </c>
      <c r="K3" s="1">
        <f t="shared" ref="K3:K11" si="1">SUM(F3:J3)</f>
        <v>2</v>
      </c>
    </row>
    <row r="4" spans="1:11" x14ac:dyDescent="0.25">
      <c r="A4" s="1" t="s">
        <v>7</v>
      </c>
      <c r="B4" s="1">
        <f t="shared" ref="B4:B11" si="2">C3+1</f>
        <v>65</v>
      </c>
      <c r="C4" s="1">
        <f t="shared" ref="C4:C11" si="3">B4+21</f>
        <v>86</v>
      </c>
      <c r="D4" s="1">
        <f t="shared" si="0"/>
        <v>64.5</v>
      </c>
      <c r="E4" s="1">
        <f t="shared" si="0"/>
        <v>85.5</v>
      </c>
      <c r="F4" s="2">
        <v>0</v>
      </c>
      <c r="G4" s="3">
        <v>0</v>
      </c>
      <c r="H4" s="4">
        <v>5</v>
      </c>
      <c r="I4" s="5">
        <v>7</v>
      </c>
      <c r="J4" s="6">
        <v>8</v>
      </c>
      <c r="K4" s="1">
        <f t="shared" si="1"/>
        <v>20</v>
      </c>
    </row>
    <row r="5" spans="1:11" x14ac:dyDescent="0.25">
      <c r="A5" s="1" t="s">
        <v>8</v>
      </c>
      <c r="B5" s="1">
        <f t="shared" si="2"/>
        <v>87</v>
      </c>
      <c r="C5" s="1">
        <f t="shared" si="3"/>
        <v>108</v>
      </c>
      <c r="D5" s="1">
        <f t="shared" si="0"/>
        <v>86.5</v>
      </c>
      <c r="E5" s="1">
        <f t="shared" si="0"/>
        <v>107.5</v>
      </c>
      <c r="F5" s="2">
        <v>3</v>
      </c>
      <c r="G5" s="3">
        <v>1</v>
      </c>
      <c r="H5" s="4">
        <v>20</v>
      </c>
      <c r="I5" s="5">
        <v>12</v>
      </c>
      <c r="J5" s="6">
        <v>28</v>
      </c>
      <c r="K5" s="1">
        <f t="shared" si="1"/>
        <v>64</v>
      </c>
    </row>
    <row r="6" spans="1:11" x14ac:dyDescent="0.25">
      <c r="A6" s="1" t="s">
        <v>9</v>
      </c>
      <c r="B6" s="1">
        <f t="shared" si="2"/>
        <v>109</v>
      </c>
      <c r="C6" s="1">
        <f t="shared" si="3"/>
        <v>130</v>
      </c>
      <c r="D6" s="1">
        <f t="shared" si="0"/>
        <v>108.5</v>
      </c>
      <c r="E6" s="1">
        <f t="shared" si="0"/>
        <v>129.5</v>
      </c>
      <c r="F6" s="2">
        <v>1</v>
      </c>
      <c r="G6" s="3">
        <v>2</v>
      </c>
      <c r="H6" s="4">
        <v>16</v>
      </c>
      <c r="I6" s="5">
        <v>16</v>
      </c>
      <c r="J6" s="6">
        <v>21</v>
      </c>
      <c r="K6" s="1">
        <f t="shared" si="1"/>
        <v>56</v>
      </c>
    </row>
    <row r="7" spans="1:11" x14ac:dyDescent="0.25">
      <c r="A7" s="1" t="s">
        <v>10</v>
      </c>
      <c r="B7" s="1">
        <f t="shared" si="2"/>
        <v>131</v>
      </c>
      <c r="C7" s="1">
        <f t="shared" si="3"/>
        <v>152</v>
      </c>
      <c r="D7" s="1">
        <f t="shared" si="0"/>
        <v>130.5</v>
      </c>
      <c r="E7" s="1">
        <f t="shared" si="0"/>
        <v>151.5</v>
      </c>
      <c r="F7" s="2">
        <v>0</v>
      </c>
      <c r="G7" s="3">
        <v>3</v>
      </c>
      <c r="H7" s="4">
        <v>9</v>
      </c>
      <c r="I7" s="5">
        <v>5</v>
      </c>
      <c r="J7" s="6">
        <v>10</v>
      </c>
      <c r="K7" s="1">
        <f t="shared" si="1"/>
        <v>27</v>
      </c>
    </row>
    <row r="8" spans="1:11" x14ac:dyDescent="0.25">
      <c r="A8" s="1" t="s">
        <v>11</v>
      </c>
      <c r="B8" s="1">
        <f t="shared" si="2"/>
        <v>153</v>
      </c>
      <c r="C8" s="1">
        <f t="shared" si="3"/>
        <v>174</v>
      </c>
      <c r="D8" s="1">
        <f t="shared" si="0"/>
        <v>152.5</v>
      </c>
      <c r="E8" s="1">
        <f t="shared" si="0"/>
        <v>173.5</v>
      </c>
      <c r="F8" s="2">
        <v>0</v>
      </c>
      <c r="G8" s="3">
        <v>2</v>
      </c>
      <c r="H8" s="4">
        <v>2</v>
      </c>
      <c r="I8" s="5">
        <v>4</v>
      </c>
      <c r="J8" s="6">
        <v>4</v>
      </c>
      <c r="K8" s="1">
        <f t="shared" si="1"/>
        <v>12</v>
      </c>
    </row>
    <row r="9" spans="1:11" x14ac:dyDescent="0.25">
      <c r="A9" s="1" t="s">
        <v>12</v>
      </c>
      <c r="B9" s="1">
        <f t="shared" si="2"/>
        <v>175</v>
      </c>
      <c r="C9" s="1">
        <f t="shared" si="3"/>
        <v>196</v>
      </c>
      <c r="D9" s="1">
        <f t="shared" si="0"/>
        <v>174.5</v>
      </c>
      <c r="E9" s="1">
        <f t="shared" si="0"/>
        <v>195.5</v>
      </c>
      <c r="F9" s="2">
        <v>0</v>
      </c>
      <c r="G9" s="3">
        <v>1</v>
      </c>
      <c r="H9" s="4">
        <v>1</v>
      </c>
      <c r="I9" s="5">
        <v>2</v>
      </c>
      <c r="J9" s="6">
        <v>1</v>
      </c>
      <c r="K9" s="1">
        <f t="shared" si="1"/>
        <v>5</v>
      </c>
    </row>
    <row r="10" spans="1:11" x14ac:dyDescent="0.25">
      <c r="A10" s="1" t="s">
        <v>13</v>
      </c>
      <c r="B10" s="1">
        <f t="shared" si="2"/>
        <v>197</v>
      </c>
      <c r="C10" s="1">
        <f t="shared" si="3"/>
        <v>218</v>
      </c>
      <c r="D10" s="1">
        <f t="shared" si="0"/>
        <v>196.5</v>
      </c>
      <c r="E10" s="1">
        <f t="shared" si="0"/>
        <v>217.5</v>
      </c>
      <c r="F10" s="2">
        <v>0</v>
      </c>
      <c r="G10" s="3">
        <v>0</v>
      </c>
      <c r="H10" s="4">
        <v>0</v>
      </c>
      <c r="I10" s="5">
        <v>0</v>
      </c>
      <c r="J10" s="6">
        <v>2</v>
      </c>
      <c r="K10" s="1">
        <f t="shared" si="1"/>
        <v>2</v>
      </c>
    </row>
    <row r="11" spans="1:11" x14ac:dyDescent="0.25">
      <c r="A11" s="1" t="s">
        <v>14</v>
      </c>
      <c r="B11" s="1">
        <f t="shared" si="2"/>
        <v>219</v>
      </c>
      <c r="C11" s="1">
        <f t="shared" si="3"/>
        <v>240</v>
      </c>
      <c r="D11" s="1">
        <f t="shared" si="0"/>
        <v>218.5</v>
      </c>
      <c r="E11" s="1">
        <f t="shared" si="0"/>
        <v>239.5</v>
      </c>
      <c r="F11" s="2">
        <v>0</v>
      </c>
      <c r="G11" s="3">
        <v>0</v>
      </c>
      <c r="H11" s="4">
        <v>0</v>
      </c>
      <c r="I11" s="5">
        <v>0</v>
      </c>
      <c r="J11" s="6">
        <v>0</v>
      </c>
      <c r="K11" s="1">
        <f t="shared" si="1"/>
        <v>0</v>
      </c>
    </row>
    <row r="13" spans="1:11" x14ac:dyDescent="0.25">
      <c r="A13" t="s">
        <v>191</v>
      </c>
    </row>
    <row r="14" spans="1:11" x14ac:dyDescent="0.25">
      <c r="A14" s="40" t="s">
        <v>186</v>
      </c>
      <c r="B14" s="1">
        <v>191</v>
      </c>
      <c r="C14" s="1"/>
    </row>
    <row r="15" spans="1:11" x14ac:dyDescent="0.25">
      <c r="A15" s="40" t="s">
        <v>187</v>
      </c>
      <c r="B15" s="1">
        <v>236</v>
      </c>
      <c r="C15" s="1"/>
    </row>
    <row r="16" spans="1:11" x14ac:dyDescent="0.25">
      <c r="A16" s="40" t="s">
        <v>188</v>
      </c>
      <c r="B16" s="1">
        <v>43</v>
      </c>
      <c r="C16" s="1"/>
    </row>
    <row r="17" spans="1:23" x14ac:dyDescent="0.25">
      <c r="A17" s="40" t="s">
        <v>189</v>
      </c>
      <c r="B17" s="1">
        <f>(1+3.3*LOG(B14))</f>
        <v>8.5274101119175008</v>
      </c>
      <c r="C17" s="1">
        <v>9</v>
      </c>
    </row>
    <row r="18" spans="1:23" x14ac:dyDescent="0.25">
      <c r="A18" s="40" t="s">
        <v>190</v>
      </c>
      <c r="B18" s="1">
        <f>(B15-B16)/C17</f>
        <v>21.444444444444443</v>
      </c>
      <c r="C18" s="1">
        <v>22</v>
      </c>
    </row>
    <row r="20" spans="1:23" x14ac:dyDescent="0.25">
      <c r="A20" t="s">
        <v>192</v>
      </c>
      <c r="G20" t="s">
        <v>193</v>
      </c>
      <c r="I20" s="26"/>
      <c r="M20" t="s">
        <v>194</v>
      </c>
      <c r="S20" t="s">
        <v>195</v>
      </c>
    </row>
    <row r="21" spans="1:23" x14ac:dyDescent="0.25">
      <c r="A21" s="1" t="s">
        <v>196</v>
      </c>
      <c r="B21" s="1" t="s">
        <v>197</v>
      </c>
      <c r="C21" s="1" t="s">
        <v>32</v>
      </c>
      <c r="D21" s="1" t="s">
        <v>34</v>
      </c>
      <c r="E21" s="1" t="s">
        <v>15</v>
      </c>
      <c r="G21" s="1" t="s">
        <v>196</v>
      </c>
      <c r="H21" s="1" t="s">
        <v>197</v>
      </c>
      <c r="I21" s="1" t="s">
        <v>32</v>
      </c>
      <c r="J21" s="1" t="s">
        <v>34</v>
      </c>
      <c r="K21" s="1" t="s">
        <v>15</v>
      </c>
      <c r="M21" s="1" t="s">
        <v>196</v>
      </c>
      <c r="N21" s="1" t="s">
        <v>197</v>
      </c>
      <c r="O21" s="1" t="s">
        <v>32</v>
      </c>
      <c r="P21" s="1" t="s">
        <v>34</v>
      </c>
      <c r="Q21" s="1" t="s">
        <v>15</v>
      </c>
      <c r="S21" s="1" t="s">
        <v>196</v>
      </c>
      <c r="T21" s="1" t="s">
        <v>197</v>
      </c>
      <c r="U21" s="1" t="s">
        <v>32</v>
      </c>
      <c r="V21" s="1" t="s">
        <v>34</v>
      </c>
      <c r="W21" s="1" t="s">
        <v>15</v>
      </c>
    </row>
    <row r="22" spans="1:23" x14ac:dyDescent="0.25">
      <c r="A22" s="1">
        <v>1</v>
      </c>
      <c r="B22" s="1" t="s">
        <v>6</v>
      </c>
      <c r="C22" s="1">
        <v>14</v>
      </c>
      <c r="D22" s="1">
        <v>8</v>
      </c>
      <c r="E22" s="1">
        <v>22</v>
      </c>
      <c r="G22" s="1">
        <v>1</v>
      </c>
      <c r="H22" t="s">
        <v>198</v>
      </c>
      <c r="I22" s="1">
        <v>10</v>
      </c>
      <c r="J22" s="1">
        <v>7</v>
      </c>
      <c r="K22" s="1">
        <f>I22+J22</f>
        <v>17</v>
      </c>
      <c r="M22" s="1">
        <v>1</v>
      </c>
      <c r="N22" t="s">
        <v>199</v>
      </c>
      <c r="O22" s="1">
        <v>7</v>
      </c>
      <c r="P22" s="1">
        <v>3</v>
      </c>
      <c r="Q22" s="1">
        <f>O22+P22</f>
        <v>10</v>
      </c>
      <c r="S22" s="1">
        <v>1</v>
      </c>
      <c r="T22" t="s">
        <v>200</v>
      </c>
      <c r="U22" s="1">
        <v>0</v>
      </c>
      <c r="V22" s="1">
        <v>1</v>
      </c>
      <c r="W22" s="1">
        <f>U22+V22</f>
        <v>1</v>
      </c>
    </row>
    <row r="23" spans="1:23" x14ac:dyDescent="0.25">
      <c r="A23" s="1">
        <v>2</v>
      </c>
      <c r="B23" s="1" t="s">
        <v>7</v>
      </c>
      <c r="C23" s="1">
        <v>51</v>
      </c>
      <c r="D23" s="1">
        <v>23</v>
      </c>
      <c r="E23" s="1">
        <v>74</v>
      </c>
      <c r="G23" s="1">
        <v>2</v>
      </c>
      <c r="H23" t="s">
        <v>201</v>
      </c>
      <c r="I23" s="1">
        <v>50</v>
      </c>
      <c r="J23" s="1">
        <v>21</v>
      </c>
      <c r="K23" s="1">
        <f t="shared" ref="K23:K29" si="4">I23+J23</f>
        <v>71</v>
      </c>
      <c r="M23" s="1">
        <v>2</v>
      </c>
      <c r="N23" t="s">
        <v>202</v>
      </c>
      <c r="O23" s="1">
        <v>21</v>
      </c>
      <c r="P23" s="1">
        <v>2</v>
      </c>
      <c r="Q23" s="1">
        <f t="shared" ref="Q23:Q28" si="5">O23+P23</f>
        <v>23</v>
      </c>
      <c r="S23" s="1">
        <v>2</v>
      </c>
      <c r="T23" t="s">
        <v>203</v>
      </c>
      <c r="U23" s="1">
        <v>0</v>
      </c>
      <c r="V23" s="1">
        <v>0</v>
      </c>
      <c r="W23" s="1">
        <f t="shared" ref="W23:W24" si="6">U23+V23</f>
        <v>0</v>
      </c>
    </row>
    <row r="24" spans="1:23" x14ac:dyDescent="0.25">
      <c r="A24" s="1">
        <v>3</v>
      </c>
      <c r="B24" s="1" t="s">
        <v>8</v>
      </c>
      <c r="C24" s="1">
        <v>38</v>
      </c>
      <c r="D24" s="1">
        <v>15</v>
      </c>
      <c r="E24" s="1">
        <v>53</v>
      </c>
      <c r="G24" s="1">
        <v>3</v>
      </c>
      <c r="H24" t="s">
        <v>204</v>
      </c>
      <c r="I24" s="1">
        <v>16</v>
      </c>
      <c r="J24" s="1">
        <v>12</v>
      </c>
      <c r="K24" s="1">
        <f t="shared" si="4"/>
        <v>28</v>
      </c>
      <c r="M24" s="1">
        <v>3</v>
      </c>
      <c r="N24" t="s">
        <v>205</v>
      </c>
      <c r="O24" s="1">
        <v>10</v>
      </c>
      <c r="P24" s="1">
        <v>1</v>
      </c>
      <c r="Q24" s="1">
        <f t="shared" si="5"/>
        <v>11</v>
      </c>
      <c r="S24" s="41">
        <v>3</v>
      </c>
      <c r="T24" t="s">
        <v>206</v>
      </c>
      <c r="U24" s="41">
        <v>2</v>
      </c>
      <c r="V24" s="41">
        <v>0</v>
      </c>
      <c r="W24" s="1">
        <f t="shared" si="6"/>
        <v>2</v>
      </c>
    </row>
    <row r="25" spans="1:23" x14ac:dyDescent="0.25">
      <c r="A25" s="1">
        <v>4</v>
      </c>
      <c r="B25" s="1" t="s">
        <v>9</v>
      </c>
      <c r="C25" s="1">
        <v>19</v>
      </c>
      <c r="D25" s="1">
        <v>6</v>
      </c>
      <c r="E25" s="1">
        <v>25</v>
      </c>
      <c r="G25" s="1">
        <v>4</v>
      </c>
      <c r="H25" t="s">
        <v>207</v>
      </c>
      <c r="I25" s="1">
        <v>6</v>
      </c>
      <c r="J25" s="1">
        <v>4</v>
      </c>
      <c r="K25" s="1">
        <f t="shared" si="4"/>
        <v>10</v>
      </c>
      <c r="M25" s="1">
        <v>4</v>
      </c>
      <c r="N25" t="s">
        <v>208</v>
      </c>
      <c r="O25" s="1">
        <v>5</v>
      </c>
      <c r="P25" s="1">
        <v>2</v>
      </c>
      <c r="Q25" s="1">
        <f t="shared" si="5"/>
        <v>7</v>
      </c>
      <c r="W25">
        <f>SUM(W22:W24)</f>
        <v>3</v>
      </c>
    </row>
    <row r="26" spans="1:23" x14ac:dyDescent="0.25">
      <c r="A26" s="1">
        <v>5</v>
      </c>
      <c r="B26" s="1" t="s">
        <v>10</v>
      </c>
      <c r="C26" s="1">
        <v>6</v>
      </c>
      <c r="D26" s="1">
        <v>2</v>
      </c>
      <c r="E26" s="1">
        <v>8</v>
      </c>
      <c r="G26" s="1">
        <v>5</v>
      </c>
      <c r="H26" t="s">
        <v>209</v>
      </c>
      <c r="I26" s="1">
        <v>2</v>
      </c>
      <c r="J26" s="1">
        <v>2</v>
      </c>
      <c r="K26" s="1">
        <f t="shared" si="4"/>
        <v>4</v>
      </c>
      <c r="M26" s="1">
        <v>5</v>
      </c>
      <c r="N26" t="s">
        <v>210</v>
      </c>
      <c r="O26" s="1">
        <v>1</v>
      </c>
      <c r="P26" s="1">
        <v>0</v>
      </c>
      <c r="Q26" s="1">
        <f t="shared" si="5"/>
        <v>1</v>
      </c>
    </row>
    <row r="27" spans="1:23" x14ac:dyDescent="0.25">
      <c r="A27" s="1">
        <v>6</v>
      </c>
      <c r="B27" s="1" t="s">
        <v>11</v>
      </c>
      <c r="C27" s="1">
        <v>3</v>
      </c>
      <c r="D27" s="1">
        <v>2</v>
      </c>
      <c r="E27" s="1">
        <v>5</v>
      </c>
      <c r="G27" s="1">
        <v>6</v>
      </c>
      <c r="H27" t="s">
        <v>211</v>
      </c>
      <c r="I27" s="1">
        <v>1</v>
      </c>
      <c r="J27" s="1">
        <v>1</v>
      </c>
      <c r="K27" s="1">
        <f t="shared" si="4"/>
        <v>2</v>
      </c>
      <c r="M27" s="1">
        <v>6</v>
      </c>
      <c r="N27" t="s">
        <v>212</v>
      </c>
      <c r="O27" s="1">
        <v>1</v>
      </c>
      <c r="P27" s="1">
        <v>0</v>
      </c>
      <c r="Q27" s="1">
        <f t="shared" si="5"/>
        <v>1</v>
      </c>
    </row>
    <row r="28" spans="1:23" x14ac:dyDescent="0.25">
      <c r="A28" s="1">
        <v>7</v>
      </c>
      <c r="B28" s="1" t="s">
        <v>12</v>
      </c>
      <c r="C28" s="1">
        <v>1</v>
      </c>
      <c r="D28" s="1">
        <v>0</v>
      </c>
      <c r="E28" s="1">
        <v>1</v>
      </c>
      <c r="G28" s="1">
        <v>7</v>
      </c>
      <c r="H28" t="s">
        <v>213</v>
      </c>
      <c r="I28" s="1">
        <v>0</v>
      </c>
      <c r="J28" s="1">
        <v>0</v>
      </c>
      <c r="K28" s="1">
        <f t="shared" si="4"/>
        <v>0</v>
      </c>
      <c r="M28" s="1">
        <v>7</v>
      </c>
      <c r="N28" t="s">
        <v>214</v>
      </c>
      <c r="O28" s="1">
        <v>2</v>
      </c>
      <c r="P28" s="1">
        <v>0</v>
      </c>
      <c r="Q28" s="1">
        <f t="shared" si="5"/>
        <v>2</v>
      </c>
    </row>
    <row r="29" spans="1:23" x14ac:dyDescent="0.25">
      <c r="A29" s="1">
        <v>8</v>
      </c>
      <c r="B29" s="1" t="s">
        <v>13</v>
      </c>
      <c r="C29" s="1">
        <v>0</v>
      </c>
      <c r="D29" s="1">
        <v>0</v>
      </c>
      <c r="E29" s="1">
        <v>0</v>
      </c>
      <c r="G29" s="1">
        <v>8</v>
      </c>
      <c r="H29" t="s">
        <v>215</v>
      </c>
      <c r="I29" s="1">
        <v>1</v>
      </c>
      <c r="J29" s="1">
        <v>0</v>
      </c>
      <c r="K29" s="1">
        <f t="shared" si="4"/>
        <v>1</v>
      </c>
      <c r="Q29">
        <f>SUM(Q22:Q28)</f>
        <v>55</v>
      </c>
    </row>
    <row r="30" spans="1:23" x14ac:dyDescent="0.25">
      <c r="A30" s="1">
        <v>9</v>
      </c>
      <c r="B30" s="1" t="s">
        <v>14</v>
      </c>
      <c r="C30" s="1">
        <v>3</v>
      </c>
      <c r="D30" s="1">
        <v>0</v>
      </c>
      <c r="E30" s="1">
        <v>3</v>
      </c>
      <c r="K30" s="42">
        <f>SUM(K22:K29)</f>
        <v>133</v>
      </c>
    </row>
    <row r="31" spans="1:23" x14ac:dyDescent="0.25">
      <c r="E31">
        <f>SUM(E22:E30)</f>
        <v>191</v>
      </c>
    </row>
  </sheetData>
  <mergeCells count="6">
    <mergeCell ref="A1:A2"/>
    <mergeCell ref="F1:J1"/>
    <mergeCell ref="E1:E2"/>
    <mergeCell ref="D1:D2"/>
    <mergeCell ref="C1:C2"/>
    <mergeCell ref="B1:B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B60AD-9E61-41D1-878D-634212C4CE9B}">
  <dimension ref="A1:W24"/>
  <sheetViews>
    <sheetView workbookViewId="0">
      <selection activeCell="Q14" sqref="Q14"/>
    </sheetView>
  </sheetViews>
  <sheetFormatPr defaultRowHeight="15" x14ac:dyDescent="0.25"/>
  <cols>
    <col min="1" max="1" width="25.28515625" bestFit="1" customWidth="1"/>
    <col min="2" max="2" width="6" bestFit="1" customWidth="1"/>
    <col min="3" max="4" width="8.42578125" bestFit="1" customWidth="1"/>
    <col min="5" max="5" width="10.5703125" bestFit="1" customWidth="1"/>
    <col min="6" max="6" width="12.28515625" bestFit="1" customWidth="1"/>
    <col min="7" max="8" width="8.7109375" bestFit="1" customWidth="1"/>
    <col min="11" max="11" width="33.7109375" customWidth="1"/>
  </cols>
  <sheetData>
    <row r="1" spans="1:23" ht="15.75" thickBot="1" x14ac:dyDescent="0.3">
      <c r="A1" t="s">
        <v>16</v>
      </c>
      <c r="K1" s="36" t="s">
        <v>41</v>
      </c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</row>
    <row r="2" spans="1:23" ht="15.75" thickBot="1" x14ac:dyDescent="0.3">
      <c r="A2" s="37" t="s">
        <v>17</v>
      </c>
      <c r="B2" s="39" t="s">
        <v>18</v>
      </c>
      <c r="C2" s="39"/>
      <c r="D2" s="39" t="s">
        <v>19</v>
      </c>
      <c r="E2" s="39"/>
      <c r="F2" s="37" t="s">
        <v>20</v>
      </c>
      <c r="G2" s="37" t="s">
        <v>21</v>
      </c>
      <c r="H2" s="37" t="s">
        <v>22</v>
      </c>
      <c r="K2" s="21"/>
      <c r="L2" s="35" t="s">
        <v>42</v>
      </c>
      <c r="M2" s="35"/>
      <c r="N2" s="35"/>
      <c r="O2" s="35"/>
      <c r="P2" s="35"/>
      <c r="Q2" s="21" t="s">
        <v>33</v>
      </c>
      <c r="R2" s="35" t="s">
        <v>43</v>
      </c>
      <c r="S2" s="35"/>
      <c r="T2" s="35"/>
      <c r="U2" s="35"/>
      <c r="V2" s="35"/>
      <c r="W2" s="21" t="s">
        <v>35</v>
      </c>
    </row>
    <row r="3" spans="1:23" ht="15.75" thickBot="1" x14ac:dyDescent="0.3">
      <c r="A3" s="38"/>
      <c r="B3" s="7" t="s">
        <v>23</v>
      </c>
      <c r="C3" s="7" t="s">
        <v>24</v>
      </c>
      <c r="D3" s="7" t="s">
        <v>23</v>
      </c>
      <c r="E3" s="7" t="s">
        <v>24</v>
      </c>
      <c r="F3" s="38"/>
      <c r="G3" s="38"/>
      <c r="H3" s="38"/>
      <c r="K3" s="1" t="s">
        <v>36</v>
      </c>
      <c r="L3" s="1">
        <v>2017</v>
      </c>
      <c r="M3" s="1">
        <v>2018</v>
      </c>
      <c r="N3" s="1">
        <v>2019</v>
      </c>
      <c r="O3" s="1">
        <v>2020</v>
      </c>
      <c r="P3" s="1">
        <v>2021</v>
      </c>
      <c r="Q3" s="1"/>
      <c r="R3" s="1">
        <v>2017</v>
      </c>
      <c r="S3" s="1">
        <v>2018</v>
      </c>
      <c r="T3" s="1">
        <v>2019</v>
      </c>
      <c r="U3" s="1">
        <v>2020</v>
      </c>
      <c r="V3" s="1">
        <v>2021</v>
      </c>
      <c r="W3" s="1"/>
    </row>
    <row r="4" spans="1:23" x14ac:dyDescent="0.25">
      <c r="A4" s="8" t="s">
        <v>25</v>
      </c>
      <c r="B4" s="9">
        <v>47</v>
      </c>
      <c r="C4" s="9">
        <v>86</v>
      </c>
      <c r="D4" s="9">
        <v>1</v>
      </c>
      <c r="E4" s="9">
        <v>1.83</v>
      </c>
      <c r="F4" s="10">
        <v>11.436</v>
      </c>
      <c r="G4" s="10">
        <v>7.203E-4</v>
      </c>
      <c r="H4" s="8" t="s">
        <v>26</v>
      </c>
      <c r="K4" s="1" t="s">
        <v>37</v>
      </c>
      <c r="L4" s="24">
        <v>3</v>
      </c>
      <c r="M4" s="24">
        <v>3</v>
      </c>
      <c r="N4" s="24">
        <v>25</v>
      </c>
      <c r="O4" s="24">
        <v>24</v>
      </c>
      <c r="P4" s="24">
        <v>31</v>
      </c>
      <c r="Q4" s="24">
        <v>86</v>
      </c>
      <c r="R4" s="24">
        <v>2</v>
      </c>
      <c r="S4" s="24">
        <v>2</v>
      </c>
      <c r="T4" s="24">
        <v>15</v>
      </c>
      <c r="U4" s="24">
        <v>4</v>
      </c>
      <c r="V4" s="24">
        <v>24</v>
      </c>
      <c r="W4" s="24">
        <v>47</v>
      </c>
    </row>
    <row r="5" spans="1:23" ht="15.75" x14ac:dyDescent="0.25">
      <c r="A5" s="8" t="s">
        <v>27</v>
      </c>
      <c r="B5" s="9">
        <v>8</v>
      </c>
      <c r="C5" s="9">
        <v>47</v>
      </c>
      <c r="D5" s="9">
        <v>1</v>
      </c>
      <c r="E5" s="9">
        <v>5.88</v>
      </c>
      <c r="F5" s="10">
        <v>27.655000000000001</v>
      </c>
      <c r="G5" s="10" t="s">
        <v>28</v>
      </c>
      <c r="H5" s="8" t="s">
        <v>26</v>
      </c>
      <c r="K5" s="1" t="s">
        <v>38</v>
      </c>
      <c r="L5" s="24"/>
      <c r="M5" s="24">
        <v>5</v>
      </c>
      <c r="N5" s="24">
        <v>10</v>
      </c>
      <c r="O5" s="24">
        <v>18</v>
      </c>
      <c r="P5" s="24">
        <v>14</v>
      </c>
      <c r="Q5" s="24">
        <v>47</v>
      </c>
      <c r="R5" s="24"/>
      <c r="S5" s="24"/>
      <c r="T5" s="24">
        <v>3</v>
      </c>
      <c r="U5" s="24"/>
      <c r="V5" s="24">
        <v>5</v>
      </c>
      <c r="W5" s="24">
        <v>8</v>
      </c>
    </row>
    <row r="6" spans="1:23" ht="15.75" thickBot="1" x14ac:dyDescent="0.3">
      <c r="A6" s="11" t="s">
        <v>29</v>
      </c>
      <c r="B6" s="12">
        <v>1</v>
      </c>
      <c r="C6" s="12">
        <v>2</v>
      </c>
      <c r="D6" s="12">
        <v>1</v>
      </c>
      <c r="E6" s="12">
        <v>2</v>
      </c>
      <c r="F6" s="13">
        <v>0.33300000000000002</v>
      </c>
      <c r="G6" s="13">
        <v>0.56369999999999998</v>
      </c>
      <c r="H6" s="11" t="s">
        <v>30</v>
      </c>
      <c r="K6" s="1" t="s">
        <v>39</v>
      </c>
      <c r="L6" s="24"/>
      <c r="M6" s="24"/>
      <c r="N6" s="24"/>
      <c r="O6" s="24"/>
      <c r="P6" s="24">
        <v>2</v>
      </c>
      <c r="Q6" s="24">
        <v>2</v>
      </c>
      <c r="R6" s="24"/>
      <c r="S6" s="24"/>
      <c r="T6" s="24"/>
      <c r="U6" s="24"/>
      <c r="V6" s="24">
        <v>1</v>
      </c>
      <c r="W6" s="24">
        <v>1</v>
      </c>
    </row>
    <row r="7" spans="1:23" ht="15.75" x14ac:dyDescent="0.25">
      <c r="A7" s="14" t="s">
        <v>15</v>
      </c>
      <c r="B7" s="15">
        <f>SUM(B4:B6)</f>
        <v>56</v>
      </c>
      <c r="C7" s="15">
        <f>SUM(C4:C6)</f>
        <v>135</v>
      </c>
      <c r="D7" s="16">
        <v>1</v>
      </c>
      <c r="E7" s="17">
        <f>C7/B7</f>
        <v>2.4107142857142856</v>
      </c>
      <c r="F7" s="16">
        <v>32.674999999999997</v>
      </c>
      <c r="G7" s="18" t="s">
        <v>31</v>
      </c>
      <c r="H7" s="8" t="s">
        <v>26</v>
      </c>
      <c r="K7" s="21" t="s">
        <v>40</v>
      </c>
      <c r="L7" s="25">
        <v>3</v>
      </c>
      <c r="M7" s="25">
        <v>8</v>
      </c>
      <c r="N7" s="25">
        <v>35</v>
      </c>
      <c r="O7" s="25">
        <v>42</v>
      </c>
      <c r="P7" s="25">
        <v>47</v>
      </c>
      <c r="Q7" s="25">
        <v>135</v>
      </c>
      <c r="R7" s="25">
        <v>2</v>
      </c>
      <c r="S7" s="25">
        <v>2</v>
      </c>
      <c r="T7" s="25">
        <v>18</v>
      </c>
      <c r="U7" s="25">
        <v>4</v>
      </c>
      <c r="V7" s="25">
        <v>30</v>
      </c>
      <c r="W7" s="25">
        <v>56</v>
      </c>
    </row>
    <row r="9" spans="1:23" x14ac:dyDescent="0.25">
      <c r="A9" s="19" t="str">
        <f>[1]Sheet3!N9</f>
        <v>Cell</v>
      </c>
      <c r="B9" s="19" t="str">
        <f>[1]Sheet3!O9</f>
        <v>Fo</v>
      </c>
      <c r="C9" s="20" t="str">
        <f>[1]Sheet3!P9</f>
        <v>Fh</v>
      </c>
      <c r="D9" s="21" t="str">
        <f>[1]Sheet3!Q9</f>
        <v>F0-Fh</v>
      </c>
      <c r="E9" s="21" t="str">
        <f>[1]Sheet3!R9</f>
        <v>(F0-Fh)^2</v>
      </c>
      <c r="F9" s="21" t="str">
        <f>[1]Sheet3!S9</f>
        <v>(F0-Fh)^2/Fh</v>
      </c>
    </row>
    <row r="10" spans="1:23" x14ac:dyDescent="0.25">
      <c r="A10" s="1">
        <f>[1]Sheet3!N10</f>
        <v>1</v>
      </c>
      <c r="B10" s="1">
        <f>[1]Sheet3!O10</f>
        <v>5</v>
      </c>
      <c r="C10" s="22">
        <f>[1]Sheet3!P10</f>
        <v>3.4816753926701569</v>
      </c>
      <c r="D10" s="22">
        <f>[1]Sheet3!Q10</f>
        <v>1.5183246073298431</v>
      </c>
      <c r="E10" s="23">
        <f>[1]Sheet3!R10</f>
        <v>2.3053096132233222</v>
      </c>
      <c r="F10" s="23">
        <f>[1]Sheet3!S10</f>
        <v>0.66212652048970611</v>
      </c>
      <c r="K10" t="s">
        <v>216</v>
      </c>
    </row>
    <row r="11" spans="1:23" x14ac:dyDescent="0.25">
      <c r="A11" s="1">
        <f>[1]Sheet3!N11</f>
        <v>2</v>
      </c>
      <c r="B11" s="1">
        <f>[1]Sheet3!O11</f>
        <v>5</v>
      </c>
      <c r="C11" s="22">
        <f>[1]Sheet3!P11</f>
        <v>6.9633507853403138</v>
      </c>
      <c r="D11" s="22">
        <f>[1]Sheet3!Q11</f>
        <v>-1.9633507853403138</v>
      </c>
      <c r="E11" s="23">
        <f>[1]Sheet3!R11</f>
        <v>3.8547463062964269</v>
      </c>
      <c r="F11" s="23">
        <f>[1]Sheet3!S11</f>
        <v>0.55357634925008836</v>
      </c>
      <c r="K11" s="1" t="s">
        <v>217</v>
      </c>
      <c r="L11" s="32" t="s">
        <v>218</v>
      </c>
      <c r="M11" s="32"/>
      <c r="N11" s="32" t="s">
        <v>19</v>
      </c>
      <c r="O11" s="32"/>
    </row>
    <row r="12" spans="1:23" x14ac:dyDescent="0.25">
      <c r="A12" s="1">
        <f>[1]Sheet3!N12</f>
        <v>3</v>
      </c>
      <c r="B12" s="1">
        <f>[1]Sheet3!O12</f>
        <v>40</v>
      </c>
      <c r="C12" s="22">
        <f>[1]Sheet3!P12</f>
        <v>36.905759162303667</v>
      </c>
      <c r="D12" s="22">
        <f>[1]Sheet3!Q12</f>
        <v>3.0942408376963328</v>
      </c>
      <c r="E12" s="23">
        <f>[1]Sheet3!R12</f>
        <v>9.574326361667703</v>
      </c>
      <c r="F12" s="23">
        <f>[1]Sheet3!S12</f>
        <v>0.25942634913867657</v>
      </c>
      <c r="K12" s="1"/>
      <c r="L12" s="1" t="s">
        <v>23</v>
      </c>
      <c r="M12" s="1" t="s">
        <v>24</v>
      </c>
      <c r="N12" s="1" t="s">
        <v>23</v>
      </c>
      <c r="O12" s="1" t="s">
        <v>24</v>
      </c>
    </row>
    <row r="13" spans="1:23" x14ac:dyDescent="0.25">
      <c r="A13" s="1">
        <f>[1]Sheet3!N13</f>
        <v>4</v>
      </c>
      <c r="B13" s="1">
        <f>[1]Sheet3!O13</f>
        <v>28</v>
      </c>
      <c r="C13" s="22">
        <f>[1]Sheet3!P13</f>
        <v>32.031413612565444</v>
      </c>
      <c r="D13" s="22">
        <f>[1]Sheet3!Q13</f>
        <v>-4.0314136125654443</v>
      </c>
      <c r="E13" s="23">
        <f>[1]Sheet3!R13</f>
        <v>16.252295715577965</v>
      </c>
      <c r="F13" s="23">
        <f>[1]Sheet3!S13</f>
        <v>0.50738615261121145</v>
      </c>
      <c r="K13" s="1">
        <v>2017</v>
      </c>
      <c r="L13" s="1">
        <v>2</v>
      </c>
      <c r="M13" s="1">
        <v>3</v>
      </c>
      <c r="N13" s="22">
        <v>1</v>
      </c>
      <c r="O13" s="22">
        <f>(M13-L13)/L13+1</f>
        <v>1.5</v>
      </c>
    </row>
    <row r="14" spans="1:23" x14ac:dyDescent="0.25">
      <c r="A14" s="1">
        <f>[1]Sheet3!N14</f>
        <v>5</v>
      </c>
      <c r="B14" s="1">
        <f>[1]Sheet3!O14</f>
        <v>55</v>
      </c>
      <c r="C14" s="22">
        <f>[1]Sheet3!P14</f>
        <v>53.617801047120423</v>
      </c>
      <c r="D14" s="22">
        <f>[1]Sheet3!Q14</f>
        <v>1.3821989528795768</v>
      </c>
      <c r="E14" s="23">
        <f>[1]Sheet3!R14</f>
        <v>1.9104739453413986</v>
      </c>
      <c r="F14" s="23">
        <f>[1]Sheet3!S14</f>
        <v>3.5631337131159763E-2</v>
      </c>
      <c r="K14" s="1">
        <v>2018</v>
      </c>
      <c r="L14" s="1">
        <v>2</v>
      </c>
      <c r="M14" s="1">
        <v>8</v>
      </c>
      <c r="N14" s="22">
        <v>1</v>
      </c>
      <c r="O14" s="22">
        <f>(M14-L14)/L14+1</f>
        <v>4</v>
      </c>
    </row>
    <row r="15" spans="1:23" x14ac:dyDescent="0.25">
      <c r="A15" s="1">
        <f>[1]Sheet3!N15</f>
        <v>6</v>
      </c>
      <c r="B15" s="1">
        <f>[1]Sheet3!O15</f>
        <v>0</v>
      </c>
      <c r="C15" s="22">
        <f>[1]Sheet3!P15</f>
        <v>1.4397905759162306</v>
      </c>
      <c r="D15" s="22">
        <f>[1]Sheet3!Q15</f>
        <v>-1.4397905759162306</v>
      </c>
      <c r="E15" s="23">
        <f>[1]Sheet3!R15</f>
        <v>2.072996902497191</v>
      </c>
      <c r="F15" s="23">
        <f>[1]Sheet3!S15</f>
        <v>1.4397905759162306</v>
      </c>
      <c r="K15" s="1">
        <v>2019</v>
      </c>
      <c r="L15" s="1">
        <v>18</v>
      </c>
      <c r="M15" s="1">
        <v>35</v>
      </c>
      <c r="N15" s="22">
        <v>1</v>
      </c>
      <c r="O15" s="22">
        <f>(M15-L15)/L15+1</f>
        <v>1.9444444444444444</v>
      </c>
    </row>
    <row r="16" spans="1:23" x14ac:dyDescent="0.25">
      <c r="A16" s="1">
        <f>[1]Sheet3!N16</f>
        <v>7</v>
      </c>
      <c r="B16" s="1">
        <f>[1]Sheet3!O16</f>
        <v>5</v>
      </c>
      <c r="C16" s="22">
        <f>[1]Sheet3!P16</f>
        <v>2.8795811518324612</v>
      </c>
      <c r="D16" s="22">
        <f>[1]Sheet3!Q16</f>
        <v>2.1204188481675388</v>
      </c>
      <c r="E16" s="23">
        <f>[1]Sheet3!R16</f>
        <v>4.496176091664152</v>
      </c>
      <c r="F16" s="23">
        <f>[1]Sheet3!S16</f>
        <v>1.5613993336506415</v>
      </c>
      <c r="K16" s="1">
        <v>2020</v>
      </c>
      <c r="L16" s="1">
        <v>4</v>
      </c>
      <c r="M16" s="1">
        <v>42</v>
      </c>
      <c r="N16" s="22">
        <v>1</v>
      </c>
      <c r="O16" s="22">
        <f t="shared" ref="O16:O17" si="0">(M16-L16)/L16+1</f>
        <v>10.5</v>
      </c>
    </row>
    <row r="17" spans="1:15" x14ac:dyDescent="0.25">
      <c r="A17" s="1">
        <f>[1]Sheet3!N17</f>
        <v>8</v>
      </c>
      <c r="B17" s="1">
        <f>[1]Sheet3!O17</f>
        <v>13</v>
      </c>
      <c r="C17" s="22">
        <f>[1]Sheet3!P17</f>
        <v>15.261780104712043</v>
      </c>
      <c r="D17" s="22">
        <f>[1]Sheet3!Q17</f>
        <v>-2.2617801047120434</v>
      </c>
      <c r="E17" s="23">
        <f>[1]Sheet3!R17</f>
        <v>5.1156492420712221</v>
      </c>
      <c r="F17" s="23">
        <f>[1]Sheet3!S17</f>
        <v>0.33519348378579872</v>
      </c>
      <c r="K17" s="1">
        <v>2021</v>
      </c>
      <c r="L17" s="1">
        <v>30</v>
      </c>
      <c r="M17" s="1">
        <v>47</v>
      </c>
      <c r="N17" s="22">
        <v>1</v>
      </c>
      <c r="O17" s="22">
        <f t="shared" si="0"/>
        <v>1.5666666666666667</v>
      </c>
    </row>
    <row r="18" spans="1:15" x14ac:dyDescent="0.25">
      <c r="A18" s="1">
        <f>[1]Sheet3!N18</f>
        <v>9</v>
      </c>
      <c r="B18" s="1">
        <f>[1]Sheet3!O18</f>
        <v>18</v>
      </c>
      <c r="C18" s="22">
        <f>[1]Sheet3!P18</f>
        <v>13.246073298429321</v>
      </c>
      <c r="D18" s="22">
        <f>[1]Sheet3!Q18</f>
        <v>4.7539267015706788</v>
      </c>
      <c r="E18" s="23">
        <f>[1]Sheet3!R18</f>
        <v>22.599819083906674</v>
      </c>
      <c r="F18" s="23">
        <f>[1]Sheet3!S18</f>
        <v>1.7061523498127171</v>
      </c>
      <c r="K18" s="21" t="s">
        <v>18</v>
      </c>
      <c r="L18" s="21">
        <f>SUM(L13:L17)</f>
        <v>56</v>
      </c>
      <c r="M18" s="21">
        <f>SUM(M13:M17)</f>
        <v>135</v>
      </c>
      <c r="N18" s="43">
        <v>1</v>
      </c>
      <c r="O18" s="43">
        <f>(M18-L18)/L18+1</f>
        <v>2.4107142857142856</v>
      </c>
    </row>
    <row r="19" spans="1:15" x14ac:dyDescent="0.25">
      <c r="A19" s="1">
        <f>[1]Sheet3!N19</f>
        <v>10</v>
      </c>
      <c r="B19" s="1">
        <f>[1]Sheet3!O19</f>
        <v>19</v>
      </c>
      <c r="C19" s="22">
        <f>[1]Sheet3!P19</f>
        <v>22.172774869109951</v>
      </c>
      <c r="D19" s="22">
        <f>[1]Sheet3!Q19</f>
        <v>-3.1727748691099507</v>
      </c>
      <c r="E19" s="23">
        <f>[1]Sheet3!R19</f>
        <v>10.066500370055664</v>
      </c>
      <c r="F19" s="23">
        <f>[1]Sheet3!S19</f>
        <v>0.45400273215599329</v>
      </c>
    </row>
    <row r="20" spans="1:15" x14ac:dyDescent="0.25">
      <c r="A20" s="1">
        <f>[1]Sheet3!N20</f>
        <v>11</v>
      </c>
      <c r="B20" s="1">
        <f>[1]Sheet3!O20</f>
        <v>0</v>
      </c>
      <c r="C20" s="22">
        <f>[1]Sheet3!P20</f>
        <v>7.8534031413612565E-2</v>
      </c>
      <c r="D20" s="22">
        <f>[1]Sheet3!Q20</f>
        <v>-7.8534031413612565E-2</v>
      </c>
      <c r="E20" s="23">
        <f>[1]Sheet3!R20</f>
        <v>6.167594090074285E-3</v>
      </c>
      <c r="F20" s="23">
        <f>[1]Sheet3!S20</f>
        <v>7.8534031413612565E-2</v>
      </c>
    </row>
    <row r="21" spans="1:15" x14ac:dyDescent="0.25">
      <c r="A21" s="1">
        <f>[1]Sheet3!N21</f>
        <v>12</v>
      </c>
      <c r="B21" s="1">
        <f>[1]Sheet3!O21</f>
        <v>0</v>
      </c>
      <c r="C21" s="22">
        <f>[1]Sheet3!P21</f>
        <v>0.15706806282722513</v>
      </c>
      <c r="D21" s="22">
        <f>[1]Sheet3!Q21</f>
        <v>-0.15706806282722513</v>
      </c>
      <c r="E21" s="23">
        <f>[1]Sheet3!R21</f>
        <v>2.467037636029714E-2</v>
      </c>
      <c r="F21" s="23">
        <f>[1]Sheet3!S21</f>
        <v>0.15706806282722513</v>
      </c>
    </row>
    <row r="22" spans="1:15" x14ac:dyDescent="0.25">
      <c r="A22" s="1">
        <f>[1]Sheet3!N22</f>
        <v>13</v>
      </c>
      <c r="B22" s="1">
        <f>[1]Sheet3!O22</f>
        <v>0</v>
      </c>
      <c r="C22" s="22">
        <f>[1]Sheet3!P22</f>
        <v>0.83246073298429313</v>
      </c>
      <c r="D22" s="22">
        <f>[1]Sheet3!Q22</f>
        <v>-0.83246073298429313</v>
      </c>
      <c r="E22" s="23">
        <f>[1]Sheet3!R22</f>
        <v>0.6929908719607466</v>
      </c>
      <c r="F22" s="23">
        <f>[1]Sheet3!S22</f>
        <v>0.83246073298429313</v>
      </c>
    </row>
    <row r="23" spans="1:15" x14ac:dyDescent="0.25">
      <c r="A23" s="1">
        <f>[1]Sheet3!N23</f>
        <v>14</v>
      </c>
      <c r="B23" s="1">
        <f>[1]Sheet3!O23</f>
        <v>0</v>
      </c>
      <c r="C23" s="22">
        <f>[1]Sheet3!P23</f>
        <v>0.72251308900523559</v>
      </c>
      <c r="D23" s="22">
        <f>[1]Sheet3!Q23</f>
        <v>-0.72251308900523559</v>
      </c>
      <c r="E23" s="23">
        <f>[1]Sheet3!R23</f>
        <v>0.52202516378388752</v>
      </c>
      <c r="F23" s="23">
        <f>[1]Sheet3!S23</f>
        <v>0.7225130890052357</v>
      </c>
    </row>
    <row r="24" spans="1:15" x14ac:dyDescent="0.25">
      <c r="A24" s="1">
        <f>[1]Sheet3!N24</f>
        <v>15</v>
      </c>
      <c r="B24" s="1">
        <f>[1]Sheet3!O24</f>
        <v>3</v>
      </c>
      <c r="C24" s="22">
        <f>[1]Sheet3!P24</f>
        <v>1.2094240837696335</v>
      </c>
      <c r="D24" s="22">
        <f>[1]Sheet3!Q24</f>
        <v>1.7905759162303665</v>
      </c>
      <c r="E24" s="23">
        <f>[1]Sheet3!R24</f>
        <v>3.2061621117842165</v>
      </c>
      <c r="F24" s="23">
        <f>[1]Sheet3!S24</f>
        <v>2.6509825253280752</v>
      </c>
    </row>
  </sheetData>
  <mergeCells count="11">
    <mergeCell ref="L11:M11"/>
    <mergeCell ref="N11:O11"/>
    <mergeCell ref="L2:P2"/>
    <mergeCell ref="R2:V2"/>
    <mergeCell ref="K1:W1"/>
    <mergeCell ref="A2:A3"/>
    <mergeCell ref="B2:C2"/>
    <mergeCell ref="D2:E2"/>
    <mergeCell ref="F2:F3"/>
    <mergeCell ref="G2:G3"/>
    <mergeCell ref="H2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08C1C-F46C-4A79-875E-06E3C8556C1D}">
  <dimension ref="A1:J192"/>
  <sheetViews>
    <sheetView workbookViewId="0">
      <selection activeCell="M21" sqref="M21"/>
    </sheetView>
  </sheetViews>
  <sheetFormatPr defaultRowHeight="15" x14ac:dyDescent="0.25"/>
  <cols>
    <col min="1" max="1" width="10.85546875" bestFit="1" customWidth="1"/>
    <col min="2" max="2" width="8.42578125" bestFit="1" customWidth="1"/>
    <col min="3" max="3" width="7.140625" bestFit="1" customWidth="1"/>
    <col min="4" max="5" width="5.5703125" bestFit="1" customWidth="1"/>
    <col min="6" max="6" width="5.140625" bestFit="1" customWidth="1"/>
    <col min="7" max="7" width="17.42578125" bestFit="1" customWidth="1"/>
    <col min="8" max="8" width="11" bestFit="1" customWidth="1"/>
    <col min="9" max="9" width="12.140625" bestFit="1" customWidth="1"/>
    <col min="10" max="10" width="3.5703125" bestFit="1" customWidth="1"/>
  </cols>
  <sheetData>
    <row r="1" spans="1:10" ht="15.75" thickBot="1" x14ac:dyDescent="0.3">
      <c r="A1" s="27" t="s">
        <v>49</v>
      </c>
      <c r="B1" s="27" t="s">
        <v>50</v>
      </c>
      <c r="C1" s="27" t="s">
        <v>185</v>
      </c>
      <c r="D1" s="27" t="s">
        <v>51</v>
      </c>
      <c r="E1" s="27" t="s">
        <v>52</v>
      </c>
      <c r="F1" s="27" t="s">
        <v>53</v>
      </c>
      <c r="G1" s="27" t="s">
        <v>54</v>
      </c>
      <c r="H1" s="27" t="s">
        <v>55</v>
      </c>
      <c r="I1" s="27" t="s">
        <v>56</v>
      </c>
      <c r="J1" s="27" t="s">
        <v>57</v>
      </c>
    </row>
    <row r="2" spans="1:10" x14ac:dyDescent="0.25">
      <c r="A2" s="28" t="s">
        <v>58</v>
      </c>
      <c r="B2" s="29" t="s">
        <v>59</v>
      </c>
      <c r="C2" s="30">
        <v>1</v>
      </c>
      <c r="D2" s="31">
        <v>7</v>
      </c>
      <c r="E2" s="31">
        <v>2021</v>
      </c>
      <c r="F2" s="31">
        <v>1</v>
      </c>
      <c r="G2" s="29" t="s">
        <v>46</v>
      </c>
      <c r="H2" s="29" t="s">
        <v>37</v>
      </c>
      <c r="I2" s="29" t="s">
        <v>32</v>
      </c>
      <c r="J2" s="29">
        <v>43</v>
      </c>
    </row>
    <row r="3" spans="1:10" x14ac:dyDescent="0.25">
      <c r="A3" s="28" t="s">
        <v>60</v>
      </c>
      <c r="B3" s="29" t="s">
        <v>59</v>
      </c>
      <c r="C3" s="30">
        <v>8</v>
      </c>
      <c r="D3" s="31">
        <v>7</v>
      </c>
      <c r="E3" s="31">
        <v>2021</v>
      </c>
      <c r="F3" s="31">
        <v>2</v>
      </c>
      <c r="G3" s="29" t="s">
        <v>46</v>
      </c>
      <c r="H3" s="29" t="s">
        <v>39</v>
      </c>
      <c r="I3" s="29" t="s">
        <v>34</v>
      </c>
      <c r="J3" s="29">
        <v>43</v>
      </c>
    </row>
    <row r="4" spans="1:10" x14ac:dyDescent="0.25">
      <c r="A4" s="29" t="s">
        <v>61</v>
      </c>
      <c r="B4" s="29" t="s">
        <v>59</v>
      </c>
      <c r="C4" s="30">
        <v>6</v>
      </c>
      <c r="D4" s="31">
        <v>4</v>
      </c>
      <c r="E4" s="31">
        <v>2021</v>
      </c>
      <c r="F4" s="31">
        <v>2</v>
      </c>
      <c r="G4" s="29" t="s">
        <v>46</v>
      </c>
      <c r="H4" s="29" t="s">
        <v>37</v>
      </c>
      <c r="I4" s="29" t="s">
        <v>32</v>
      </c>
      <c r="J4" s="29">
        <v>46</v>
      </c>
    </row>
    <row r="5" spans="1:10" x14ac:dyDescent="0.25">
      <c r="A5" s="29" t="s">
        <v>62</v>
      </c>
      <c r="B5" s="29" t="s">
        <v>59</v>
      </c>
      <c r="C5" s="31">
        <v>4</v>
      </c>
      <c r="D5" s="31">
        <v>5</v>
      </c>
      <c r="E5" s="31">
        <v>2019</v>
      </c>
      <c r="F5" s="31">
        <v>1</v>
      </c>
      <c r="G5" s="29" t="s">
        <v>47</v>
      </c>
      <c r="H5" s="29" t="s">
        <v>37</v>
      </c>
      <c r="I5" s="29" t="s">
        <v>34</v>
      </c>
      <c r="J5" s="29">
        <v>47</v>
      </c>
    </row>
    <row r="6" spans="1:10" x14ac:dyDescent="0.25">
      <c r="A6" s="28" t="s">
        <v>63</v>
      </c>
      <c r="B6" s="29" t="s">
        <v>59</v>
      </c>
      <c r="C6" s="30">
        <v>5</v>
      </c>
      <c r="D6" s="31">
        <v>8</v>
      </c>
      <c r="E6" s="31">
        <v>2021</v>
      </c>
      <c r="F6" s="31">
        <v>2</v>
      </c>
      <c r="G6" s="29" t="s">
        <v>46</v>
      </c>
      <c r="H6" s="29" t="s">
        <v>37</v>
      </c>
      <c r="I6" s="29" t="s">
        <v>32</v>
      </c>
      <c r="J6" s="29">
        <v>47</v>
      </c>
    </row>
    <row r="7" spans="1:10" x14ac:dyDescent="0.25">
      <c r="A7" s="29" t="s">
        <v>64</v>
      </c>
      <c r="B7" s="29" t="s">
        <v>59</v>
      </c>
      <c r="C7" s="30">
        <v>7</v>
      </c>
      <c r="D7" s="31">
        <v>9</v>
      </c>
      <c r="E7" s="31">
        <v>2021</v>
      </c>
      <c r="F7" s="31">
        <v>2</v>
      </c>
      <c r="G7" s="29" t="s">
        <v>46</v>
      </c>
      <c r="H7" s="29" t="s">
        <v>37</v>
      </c>
      <c r="I7" s="29" t="s">
        <v>34</v>
      </c>
      <c r="J7" s="29">
        <v>52</v>
      </c>
    </row>
    <row r="8" spans="1:10" x14ac:dyDescent="0.25">
      <c r="A8" s="29" t="s">
        <v>65</v>
      </c>
      <c r="B8" s="29" t="s">
        <v>59</v>
      </c>
      <c r="C8" s="31">
        <v>7</v>
      </c>
      <c r="D8" s="31">
        <v>6</v>
      </c>
      <c r="E8" s="31">
        <v>2020</v>
      </c>
      <c r="F8" s="31">
        <v>1</v>
      </c>
      <c r="G8" s="29" t="s">
        <v>47</v>
      </c>
      <c r="H8" s="29" t="s">
        <v>37</v>
      </c>
      <c r="I8" s="29" t="s">
        <v>32</v>
      </c>
      <c r="J8" s="29">
        <v>53</v>
      </c>
    </row>
    <row r="9" spans="1:10" x14ac:dyDescent="0.25">
      <c r="A9" s="29" t="s">
        <v>65</v>
      </c>
      <c r="B9" s="29" t="s">
        <v>59</v>
      </c>
      <c r="C9" s="31">
        <v>7</v>
      </c>
      <c r="D9" s="31">
        <v>6</v>
      </c>
      <c r="E9" s="31">
        <v>2020</v>
      </c>
      <c r="F9" s="31">
        <v>1</v>
      </c>
      <c r="G9" s="29" t="s">
        <v>47</v>
      </c>
      <c r="H9" s="29" t="s">
        <v>38</v>
      </c>
      <c r="I9" s="29" t="s">
        <v>32</v>
      </c>
      <c r="J9" s="29">
        <v>56</v>
      </c>
    </row>
    <row r="10" spans="1:10" x14ac:dyDescent="0.25">
      <c r="A10" s="29" t="s">
        <v>66</v>
      </c>
      <c r="B10" s="29" t="s">
        <v>59</v>
      </c>
      <c r="C10" s="31">
        <v>15</v>
      </c>
      <c r="D10" s="31">
        <v>10</v>
      </c>
      <c r="E10" s="31">
        <v>2019</v>
      </c>
      <c r="F10" s="31">
        <v>1</v>
      </c>
      <c r="G10" s="29" t="s">
        <v>45</v>
      </c>
      <c r="H10" s="29" t="s">
        <v>37</v>
      </c>
      <c r="I10" s="29" t="s">
        <v>34</v>
      </c>
      <c r="J10" s="29">
        <v>57</v>
      </c>
    </row>
    <row r="11" spans="1:10" x14ac:dyDescent="0.25">
      <c r="A11" s="29" t="s">
        <v>67</v>
      </c>
      <c r="B11" s="29" t="s">
        <v>59</v>
      </c>
      <c r="C11" s="31">
        <v>17</v>
      </c>
      <c r="D11" s="31">
        <v>9</v>
      </c>
      <c r="E11" s="31">
        <v>2020</v>
      </c>
      <c r="F11" s="31">
        <v>1</v>
      </c>
      <c r="G11" s="29" t="s">
        <v>47</v>
      </c>
      <c r="H11" s="29" t="s">
        <v>37</v>
      </c>
      <c r="I11" s="29" t="s">
        <v>32</v>
      </c>
      <c r="J11" s="29">
        <v>57</v>
      </c>
    </row>
    <row r="12" spans="1:10" x14ac:dyDescent="0.25">
      <c r="A12" s="29" t="s">
        <v>68</v>
      </c>
      <c r="B12" s="29" t="s">
        <v>59</v>
      </c>
      <c r="C12" s="31">
        <v>14</v>
      </c>
      <c r="D12" s="31">
        <v>1</v>
      </c>
      <c r="E12" s="31">
        <v>2020</v>
      </c>
      <c r="F12" s="31">
        <v>1</v>
      </c>
      <c r="G12" s="29" t="s">
        <v>45</v>
      </c>
      <c r="H12" s="29" t="s">
        <v>38</v>
      </c>
      <c r="I12" s="29" t="s">
        <v>32</v>
      </c>
      <c r="J12" s="29">
        <v>59</v>
      </c>
    </row>
    <row r="13" spans="1:10" x14ac:dyDescent="0.25">
      <c r="A13" s="29" t="s">
        <v>68</v>
      </c>
      <c r="B13" s="29" t="s">
        <v>59</v>
      </c>
      <c r="C13" s="31">
        <v>14</v>
      </c>
      <c r="D13" s="31">
        <v>1</v>
      </c>
      <c r="E13" s="31">
        <v>2020</v>
      </c>
      <c r="F13" s="31">
        <v>1</v>
      </c>
      <c r="G13" s="29" t="s">
        <v>45</v>
      </c>
      <c r="H13" s="29" t="s">
        <v>38</v>
      </c>
      <c r="I13" s="29" t="s">
        <v>32</v>
      </c>
      <c r="J13" s="29">
        <v>60</v>
      </c>
    </row>
    <row r="14" spans="1:10" x14ac:dyDescent="0.25">
      <c r="A14" s="29" t="s">
        <v>69</v>
      </c>
      <c r="B14" s="29" t="s">
        <v>59</v>
      </c>
      <c r="C14" s="31">
        <v>19</v>
      </c>
      <c r="D14" s="31">
        <v>10</v>
      </c>
      <c r="E14" s="31">
        <v>2020</v>
      </c>
      <c r="F14" s="31">
        <v>1</v>
      </c>
      <c r="G14" s="29" t="s">
        <v>47</v>
      </c>
      <c r="H14" s="29" t="s">
        <v>37</v>
      </c>
      <c r="I14" s="29" t="s">
        <v>32</v>
      </c>
      <c r="J14" s="29">
        <v>60</v>
      </c>
    </row>
    <row r="15" spans="1:10" x14ac:dyDescent="0.25">
      <c r="A15" s="29" t="s">
        <v>70</v>
      </c>
      <c r="B15" s="29" t="s">
        <v>59</v>
      </c>
      <c r="C15" s="30">
        <v>7</v>
      </c>
      <c r="D15" s="31">
        <v>4</v>
      </c>
      <c r="E15" s="31">
        <v>2021</v>
      </c>
      <c r="F15" s="31">
        <v>1</v>
      </c>
      <c r="G15" s="29" t="s">
        <v>46</v>
      </c>
      <c r="H15" s="29" t="s">
        <v>37</v>
      </c>
      <c r="I15" s="29" t="s">
        <v>32</v>
      </c>
      <c r="J15" s="29">
        <v>60</v>
      </c>
    </row>
    <row r="16" spans="1:10" x14ac:dyDescent="0.25">
      <c r="A16" s="28" t="s">
        <v>71</v>
      </c>
      <c r="B16" s="29" t="s">
        <v>59</v>
      </c>
      <c r="C16" s="30">
        <v>29</v>
      </c>
      <c r="D16" s="31">
        <v>7</v>
      </c>
      <c r="E16" s="31">
        <v>2021</v>
      </c>
      <c r="F16" s="31">
        <v>2</v>
      </c>
      <c r="G16" s="29" t="s">
        <v>46</v>
      </c>
      <c r="H16" s="29" t="s">
        <v>37</v>
      </c>
      <c r="I16" s="29" t="s">
        <v>34</v>
      </c>
      <c r="J16" s="29">
        <v>60</v>
      </c>
    </row>
    <row r="17" spans="1:10" x14ac:dyDescent="0.25">
      <c r="A17" s="28" t="s">
        <v>71</v>
      </c>
      <c r="B17" s="29" t="s">
        <v>59</v>
      </c>
      <c r="C17" s="30">
        <v>29</v>
      </c>
      <c r="D17" s="31">
        <v>7</v>
      </c>
      <c r="E17" s="31">
        <v>2021</v>
      </c>
      <c r="F17" s="31">
        <v>2</v>
      </c>
      <c r="G17" s="29" t="s">
        <v>46</v>
      </c>
      <c r="H17" s="29" t="s">
        <v>37</v>
      </c>
      <c r="I17" s="29" t="s">
        <v>34</v>
      </c>
      <c r="J17" s="29">
        <v>60</v>
      </c>
    </row>
    <row r="18" spans="1:10" x14ac:dyDescent="0.25">
      <c r="A18" s="29" t="s">
        <v>72</v>
      </c>
      <c r="B18" s="29" t="s">
        <v>59</v>
      </c>
      <c r="C18" s="31">
        <v>4</v>
      </c>
      <c r="D18" s="31">
        <v>9</v>
      </c>
      <c r="E18" s="31">
        <v>2019</v>
      </c>
      <c r="F18" s="31">
        <v>1</v>
      </c>
      <c r="G18" s="29" t="s">
        <v>45</v>
      </c>
      <c r="H18" s="29" t="s">
        <v>37</v>
      </c>
      <c r="I18" s="29" t="s">
        <v>32</v>
      </c>
      <c r="J18" s="29">
        <v>61</v>
      </c>
    </row>
    <row r="19" spans="1:10" x14ac:dyDescent="0.25">
      <c r="A19" s="29" t="s">
        <v>73</v>
      </c>
      <c r="B19" s="29" t="s">
        <v>59</v>
      </c>
      <c r="C19" s="31">
        <v>9</v>
      </c>
      <c r="D19" s="31">
        <v>1</v>
      </c>
      <c r="E19" s="31">
        <v>2020</v>
      </c>
      <c r="F19" s="31">
        <v>1</v>
      </c>
      <c r="G19" s="29" t="s">
        <v>45</v>
      </c>
      <c r="H19" s="29" t="s">
        <v>38</v>
      </c>
      <c r="I19" s="29" t="s">
        <v>32</v>
      </c>
      <c r="J19" s="29">
        <v>61</v>
      </c>
    </row>
    <row r="20" spans="1:10" x14ac:dyDescent="0.25">
      <c r="A20" s="28" t="s">
        <v>74</v>
      </c>
      <c r="B20" s="29" t="s">
        <v>59</v>
      </c>
      <c r="C20" s="30">
        <v>5</v>
      </c>
      <c r="D20" s="31">
        <v>7</v>
      </c>
      <c r="E20" s="31">
        <v>2021</v>
      </c>
      <c r="F20" s="31">
        <v>1</v>
      </c>
      <c r="G20" s="29" t="s">
        <v>46</v>
      </c>
      <c r="H20" s="29" t="s">
        <v>37</v>
      </c>
      <c r="I20" s="29" t="s">
        <v>34</v>
      </c>
      <c r="J20" s="29">
        <v>61</v>
      </c>
    </row>
    <row r="21" spans="1:10" x14ac:dyDescent="0.25">
      <c r="A21" s="29" t="s">
        <v>66</v>
      </c>
      <c r="B21" s="29" t="s">
        <v>59</v>
      </c>
      <c r="C21" s="31">
        <v>15</v>
      </c>
      <c r="D21" s="31">
        <v>10</v>
      </c>
      <c r="E21" s="31">
        <v>2019</v>
      </c>
      <c r="F21" s="31">
        <v>1</v>
      </c>
      <c r="G21" s="29" t="s">
        <v>45</v>
      </c>
      <c r="H21" s="29" t="s">
        <v>37</v>
      </c>
      <c r="I21" s="29" t="s">
        <v>32</v>
      </c>
      <c r="J21" s="29">
        <v>62</v>
      </c>
    </row>
    <row r="22" spans="1:10" x14ac:dyDescent="0.25">
      <c r="A22" s="28" t="s">
        <v>58</v>
      </c>
      <c r="B22" s="29" t="s">
        <v>59</v>
      </c>
      <c r="C22" s="30">
        <v>1</v>
      </c>
      <c r="D22" s="31">
        <v>7</v>
      </c>
      <c r="E22" s="31">
        <v>2021</v>
      </c>
      <c r="F22" s="31">
        <v>1</v>
      </c>
      <c r="G22" s="29" t="s">
        <v>46</v>
      </c>
      <c r="H22" s="29" t="s">
        <v>37</v>
      </c>
      <c r="I22" s="29" t="s">
        <v>34</v>
      </c>
      <c r="J22" s="29">
        <v>62</v>
      </c>
    </row>
    <row r="23" spans="1:10" x14ac:dyDescent="0.25">
      <c r="A23" s="29" t="s">
        <v>75</v>
      </c>
      <c r="B23" s="29" t="s">
        <v>59</v>
      </c>
      <c r="C23" s="31">
        <v>1</v>
      </c>
      <c r="D23" s="31">
        <v>9</v>
      </c>
      <c r="E23" s="31">
        <v>2019</v>
      </c>
      <c r="F23" s="31">
        <v>2</v>
      </c>
      <c r="G23" s="29" t="s">
        <v>45</v>
      </c>
      <c r="H23" s="29" t="s">
        <v>38</v>
      </c>
      <c r="I23" s="29" t="s">
        <v>32</v>
      </c>
      <c r="J23" s="29">
        <v>64</v>
      </c>
    </row>
    <row r="24" spans="1:10" x14ac:dyDescent="0.25">
      <c r="A24" s="29" t="s">
        <v>76</v>
      </c>
      <c r="B24" s="29" t="s">
        <v>59</v>
      </c>
      <c r="C24" s="31">
        <v>1</v>
      </c>
      <c r="D24" s="31">
        <v>10</v>
      </c>
      <c r="E24" s="31">
        <v>2019</v>
      </c>
      <c r="F24" s="31">
        <v>1</v>
      </c>
      <c r="G24" s="29" t="s">
        <v>45</v>
      </c>
      <c r="H24" s="29" t="s">
        <v>37</v>
      </c>
      <c r="I24" s="29" t="s">
        <v>32</v>
      </c>
      <c r="J24" s="29">
        <v>67</v>
      </c>
    </row>
    <row r="25" spans="1:10" x14ac:dyDescent="0.25">
      <c r="A25" s="29" t="s">
        <v>76</v>
      </c>
      <c r="B25" s="29" t="s">
        <v>59</v>
      </c>
      <c r="C25" s="31">
        <v>1</v>
      </c>
      <c r="D25" s="31">
        <v>10</v>
      </c>
      <c r="E25" s="31">
        <v>2019</v>
      </c>
      <c r="F25" s="31">
        <v>1</v>
      </c>
      <c r="G25" s="29" t="s">
        <v>45</v>
      </c>
      <c r="H25" s="29" t="s">
        <v>37</v>
      </c>
      <c r="I25" s="29" t="s">
        <v>32</v>
      </c>
      <c r="J25" s="29">
        <v>68</v>
      </c>
    </row>
    <row r="26" spans="1:10" x14ac:dyDescent="0.25">
      <c r="A26" s="29" t="s">
        <v>77</v>
      </c>
      <c r="B26" s="29" t="s">
        <v>59</v>
      </c>
      <c r="C26" s="31">
        <v>5</v>
      </c>
      <c r="D26" s="31">
        <v>1</v>
      </c>
      <c r="E26" s="31">
        <v>2021</v>
      </c>
      <c r="F26" s="31">
        <v>2</v>
      </c>
      <c r="G26" s="29" t="s">
        <v>47</v>
      </c>
      <c r="H26" s="29" t="s">
        <v>37</v>
      </c>
      <c r="I26" s="29" t="s">
        <v>32</v>
      </c>
      <c r="J26" s="29">
        <v>68</v>
      </c>
    </row>
    <row r="27" spans="1:10" x14ac:dyDescent="0.25">
      <c r="A27" s="29" t="s">
        <v>78</v>
      </c>
      <c r="B27" s="29" t="s">
        <v>59</v>
      </c>
      <c r="C27" s="31">
        <v>2</v>
      </c>
      <c r="D27" s="31">
        <v>2</v>
      </c>
      <c r="E27" s="31">
        <v>2021</v>
      </c>
      <c r="F27" s="31">
        <v>1</v>
      </c>
      <c r="G27" s="29" t="s">
        <v>47</v>
      </c>
      <c r="H27" s="29" t="s">
        <v>37</v>
      </c>
      <c r="I27" s="29" t="s">
        <v>32</v>
      </c>
      <c r="J27" s="29">
        <v>68</v>
      </c>
    </row>
    <row r="28" spans="1:10" x14ac:dyDescent="0.25">
      <c r="A28" s="29" t="s">
        <v>79</v>
      </c>
      <c r="B28" s="29" t="s">
        <v>59</v>
      </c>
      <c r="C28" s="31">
        <v>17</v>
      </c>
      <c r="D28" s="31">
        <v>9</v>
      </c>
      <c r="E28" s="31">
        <v>2017</v>
      </c>
      <c r="F28" s="31">
        <v>1</v>
      </c>
      <c r="G28" s="29" t="s">
        <v>44</v>
      </c>
      <c r="H28" s="29" t="s">
        <v>37</v>
      </c>
      <c r="I28" s="29" t="s">
        <v>32</v>
      </c>
      <c r="J28" s="29">
        <v>69</v>
      </c>
    </row>
    <row r="29" spans="1:10" x14ac:dyDescent="0.25">
      <c r="A29" s="29" t="s">
        <v>80</v>
      </c>
      <c r="B29" s="29" t="s">
        <v>59</v>
      </c>
      <c r="C29" s="31">
        <v>11</v>
      </c>
      <c r="D29" s="31">
        <v>9</v>
      </c>
      <c r="E29" s="31">
        <v>2019</v>
      </c>
      <c r="F29" s="31">
        <v>3</v>
      </c>
      <c r="G29" s="29" t="s">
        <v>45</v>
      </c>
      <c r="H29" s="29" t="s">
        <v>37</v>
      </c>
      <c r="I29" s="29" t="s">
        <v>34</v>
      </c>
      <c r="J29" s="29">
        <v>69</v>
      </c>
    </row>
    <row r="30" spans="1:10" x14ac:dyDescent="0.25">
      <c r="A30" s="29" t="s">
        <v>81</v>
      </c>
      <c r="B30" s="29" t="s">
        <v>59</v>
      </c>
      <c r="C30" s="31">
        <v>17</v>
      </c>
      <c r="D30" s="31">
        <v>9</v>
      </c>
      <c r="E30" s="31">
        <v>2019</v>
      </c>
      <c r="F30" s="31">
        <v>1</v>
      </c>
      <c r="G30" s="29" t="s">
        <v>45</v>
      </c>
      <c r="H30" s="29" t="s">
        <v>37</v>
      </c>
      <c r="I30" s="29" t="s">
        <v>32</v>
      </c>
      <c r="J30" s="29">
        <v>69</v>
      </c>
    </row>
    <row r="31" spans="1:10" x14ac:dyDescent="0.25">
      <c r="A31" s="28" t="s">
        <v>82</v>
      </c>
      <c r="B31" s="29" t="s">
        <v>59</v>
      </c>
      <c r="C31" s="30">
        <v>14</v>
      </c>
      <c r="D31" s="31">
        <v>7</v>
      </c>
      <c r="E31" s="31">
        <v>2021</v>
      </c>
      <c r="F31" s="31">
        <v>2</v>
      </c>
      <c r="G31" s="29" t="s">
        <v>46</v>
      </c>
      <c r="H31" s="29" t="s">
        <v>37</v>
      </c>
      <c r="I31" s="29" t="s">
        <v>34</v>
      </c>
      <c r="J31" s="29">
        <v>69</v>
      </c>
    </row>
    <row r="32" spans="1:10" x14ac:dyDescent="0.25">
      <c r="A32" s="29" t="s">
        <v>83</v>
      </c>
      <c r="B32" s="29" t="s">
        <v>59</v>
      </c>
      <c r="C32" s="31">
        <v>11</v>
      </c>
      <c r="D32" s="31">
        <v>7</v>
      </c>
      <c r="E32" s="31">
        <v>2019</v>
      </c>
      <c r="F32" s="31">
        <v>1</v>
      </c>
      <c r="G32" s="29" t="s">
        <v>47</v>
      </c>
      <c r="H32" s="29" t="s">
        <v>37</v>
      </c>
      <c r="I32" s="29" t="s">
        <v>32</v>
      </c>
      <c r="J32" s="29">
        <v>71</v>
      </c>
    </row>
    <row r="33" spans="1:10" x14ac:dyDescent="0.25">
      <c r="A33" s="29" t="s">
        <v>84</v>
      </c>
      <c r="B33" s="29" t="s">
        <v>59</v>
      </c>
      <c r="C33" s="30">
        <v>20</v>
      </c>
      <c r="D33" s="31">
        <v>12</v>
      </c>
      <c r="E33" s="31">
        <v>2021</v>
      </c>
      <c r="F33" s="31">
        <v>2</v>
      </c>
      <c r="G33" s="29" t="s">
        <v>46</v>
      </c>
      <c r="H33" s="29" t="s">
        <v>37</v>
      </c>
      <c r="I33" s="29" t="s">
        <v>32</v>
      </c>
      <c r="J33" s="29">
        <v>71</v>
      </c>
    </row>
    <row r="34" spans="1:10" x14ac:dyDescent="0.25">
      <c r="A34" s="29" t="s">
        <v>79</v>
      </c>
      <c r="B34" s="29" t="s">
        <v>59</v>
      </c>
      <c r="C34" s="31">
        <v>17</v>
      </c>
      <c r="D34" s="31">
        <v>9</v>
      </c>
      <c r="E34" s="31">
        <v>2017</v>
      </c>
      <c r="F34" s="31">
        <v>1</v>
      </c>
      <c r="G34" s="29" t="s">
        <v>44</v>
      </c>
      <c r="H34" s="29" t="s">
        <v>37</v>
      </c>
      <c r="I34" s="29" t="s">
        <v>32</v>
      </c>
      <c r="J34" s="29">
        <v>72</v>
      </c>
    </row>
    <row r="35" spans="1:10" x14ac:dyDescent="0.25">
      <c r="A35" s="28" t="s">
        <v>85</v>
      </c>
      <c r="B35" s="29" t="s">
        <v>59</v>
      </c>
      <c r="C35" s="30">
        <v>6</v>
      </c>
      <c r="D35" s="31">
        <v>7</v>
      </c>
      <c r="E35" s="31">
        <v>2021</v>
      </c>
      <c r="F35" s="31">
        <v>2</v>
      </c>
      <c r="G35" s="29" t="s">
        <v>46</v>
      </c>
      <c r="H35" s="29" t="s">
        <v>38</v>
      </c>
      <c r="I35" s="29" t="s">
        <v>34</v>
      </c>
      <c r="J35" s="29">
        <v>72</v>
      </c>
    </row>
    <row r="36" spans="1:10" x14ac:dyDescent="0.25">
      <c r="A36" s="29" t="s">
        <v>86</v>
      </c>
      <c r="B36" s="29" t="s">
        <v>59</v>
      </c>
      <c r="C36" s="31">
        <v>6</v>
      </c>
      <c r="D36" s="31">
        <v>9</v>
      </c>
      <c r="E36" s="31">
        <v>2018</v>
      </c>
      <c r="F36" s="31">
        <v>2</v>
      </c>
      <c r="G36" s="29" t="s">
        <v>47</v>
      </c>
      <c r="H36" s="29" t="s">
        <v>38</v>
      </c>
      <c r="I36" s="29" t="s">
        <v>32</v>
      </c>
      <c r="J36" s="29">
        <v>73</v>
      </c>
    </row>
    <row r="37" spans="1:10" x14ac:dyDescent="0.25">
      <c r="A37" s="29" t="s">
        <v>87</v>
      </c>
      <c r="B37" s="29" t="s">
        <v>59</v>
      </c>
      <c r="C37" s="31">
        <v>6</v>
      </c>
      <c r="D37" s="31">
        <v>7</v>
      </c>
      <c r="E37" s="31">
        <v>2020</v>
      </c>
      <c r="F37" s="31">
        <v>1</v>
      </c>
      <c r="G37" s="29" t="s">
        <v>47</v>
      </c>
      <c r="H37" s="29" t="s">
        <v>37</v>
      </c>
      <c r="I37" s="29" t="s">
        <v>32</v>
      </c>
      <c r="J37" s="29">
        <v>73</v>
      </c>
    </row>
    <row r="38" spans="1:10" x14ac:dyDescent="0.25">
      <c r="A38" s="29" t="s">
        <v>88</v>
      </c>
      <c r="B38" s="29" t="s">
        <v>59</v>
      </c>
      <c r="C38" s="31">
        <v>22</v>
      </c>
      <c r="D38" s="31">
        <v>7</v>
      </c>
      <c r="E38" s="31">
        <v>2020</v>
      </c>
      <c r="F38" s="31">
        <v>1</v>
      </c>
      <c r="G38" s="29" t="s">
        <v>47</v>
      </c>
      <c r="H38" s="29" t="s">
        <v>37</v>
      </c>
      <c r="I38" s="29" t="s">
        <v>32</v>
      </c>
      <c r="J38" s="29">
        <v>74</v>
      </c>
    </row>
    <row r="39" spans="1:10" x14ac:dyDescent="0.25">
      <c r="A39" s="29" t="s">
        <v>88</v>
      </c>
      <c r="B39" s="29" t="s">
        <v>59</v>
      </c>
      <c r="C39" s="31">
        <v>22</v>
      </c>
      <c r="D39" s="31">
        <v>7</v>
      </c>
      <c r="E39" s="31">
        <v>2020</v>
      </c>
      <c r="F39" s="31">
        <v>1</v>
      </c>
      <c r="G39" s="29" t="s">
        <v>47</v>
      </c>
      <c r="H39" s="29" t="s">
        <v>37</v>
      </c>
      <c r="I39" s="29" t="s">
        <v>34</v>
      </c>
      <c r="J39" s="29">
        <v>74</v>
      </c>
    </row>
    <row r="40" spans="1:10" x14ac:dyDescent="0.25">
      <c r="A40" s="29" t="s">
        <v>89</v>
      </c>
      <c r="B40" s="29" t="s">
        <v>59</v>
      </c>
      <c r="C40" s="31">
        <v>2</v>
      </c>
      <c r="D40" s="31">
        <v>7</v>
      </c>
      <c r="E40" s="31">
        <v>2020</v>
      </c>
      <c r="F40" s="31">
        <v>2</v>
      </c>
      <c r="G40" s="29" t="s">
        <v>47</v>
      </c>
      <c r="H40" s="29" t="s">
        <v>37</v>
      </c>
      <c r="I40" s="29" t="s">
        <v>32</v>
      </c>
      <c r="J40" s="29">
        <v>75</v>
      </c>
    </row>
    <row r="41" spans="1:10" x14ac:dyDescent="0.25">
      <c r="A41" s="29" t="s">
        <v>90</v>
      </c>
      <c r="B41" s="29" t="s">
        <v>59</v>
      </c>
      <c r="C41" s="31">
        <v>18</v>
      </c>
      <c r="D41" s="31">
        <v>8</v>
      </c>
      <c r="E41" s="31">
        <v>2020</v>
      </c>
      <c r="F41" s="31">
        <v>1</v>
      </c>
      <c r="G41" s="29" t="s">
        <v>47</v>
      </c>
      <c r="H41" s="29" t="s">
        <v>37</v>
      </c>
      <c r="I41" s="29" t="s">
        <v>32</v>
      </c>
      <c r="J41" s="29">
        <v>75</v>
      </c>
    </row>
    <row r="42" spans="1:10" x14ac:dyDescent="0.25">
      <c r="A42" s="29" t="s">
        <v>90</v>
      </c>
      <c r="B42" s="29" t="s">
        <v>59</v>
      </c>
      <c r="C42" s="31">
        <v>18</v>
      </c>
      <c r="D42" s="31">
        <v>8</v>
      </c>
      <c r="E42" s="31">
        <v>2020</v>
      </c>
      <c r="F42" s="31">
        <v>1</v>
      </c>
      <c r="G42" s="29" t="s">
        <v>47</v>
      </c>
      <c r="H42" s="29" t="s">
        <v>37</v>
      </c>
      <c r="I42" s="29" t="s">
        <v>32</v>
      </c>
      <c r="J42" s="29">
        <v>75</v>
      </c>
    </row>
    <row r="43" spans="1:10" x14ac:dyDescent="0.25">
      <c r="A43" s="29" t="s">
        <v>90</v>
      </c>
      <c r="B43" s="29" t="s">
        <v>59</v>
      </c>
      <c r="C43" s="31">
        <v>18</v>
      </c>
      <c r="D43" s="31">
        <v>8</v>
      </c>
      <c r="E43" s="31">
        <v>2020</v>
      </c>
      <c r="F43" s="31">
        <v>1</v>
      </c>
      <c r="G43" s="29" t="s">
        <v>47</v>
      </c>
      <c r="H43" s="29" t="s">
        <v>37</v>
      </c>
      <c r="I43" s="29" t="s">
        <v>32</v>
      </c>
      <c r="J43" s="29">
        <v>75</v>
      </c>
    </row>
    <row r="44" spans="1:10" x14ac:dyDescent="0.25">
      <c r="A44" s="29" t="s">
        <v>91</v>
      </c>
      <c r="B44" s="29" t="s">
        <v>59</v>
      </c>
      <c r="C44" s="31">
        <v>3</v>
      </c>
      <c r="D44" s="31">
        <v>3</v>
      </c>
      <c r="E44" s="31">
        <v>2021</v>
      </c>
      <c r="F44" s="31">
        <v>2</v>
      </c>
      <c r="G44" s="29" t="s">
        <v>46</v>
      </c>
      <c r="H44" s="29" t="s">
        <v>37</v>
      </c>
      <c r="I44" s="29" t="s">
        <v>32</v>
      </c>
      <c r="J44" s="29">
        <v>75</v>
      </c>
    </row>
    <row r="45" spans="1:10" x14ac:dyDescent="0.25">
      <c r="A45" s="29" t="s">
        <v>92</v>
      </c>
      <c r="B45" s="29" t="s">
        <v>59</v>
      </c>
      <c r="C45" s="30">
        <v>8</v>
      </c>
      <c r="D45" s="31">
        <v>4</v>
      </c>
      <c r="E45" s="31">
        <v>2021</v>
      </c>
      <c r="F45" s="31">
        <v>2</v>
      </c>
      <c r="G45" s="29" t="s">
        <v>46</v>
      </c>
      <c r="H45" s="29" t="s">
        <v>37</v>
      </c>
      <c r="I45" s="29" t="s">
        <v>32</v>
      </c>
      <c r="J45" s="29">
        <v>75</v>
      </c>
    </row>
    <row r="46" spans="1:10" x14ac:dyDescent="0.25">
      <c r="A46" s="28" t="s">
        <v>93</v>
      </c>
      <c r="B46" s="29" t="s">
        <v>59</v>
      </c>
      <c r="C46" s="30">
        <v>4</v>
      </c>
      <c r="D46" s="31">
        <v>8</v>
      </c>
      <c r="E46" s="31">
        <v>2021</v>
      </c>
      <c r="F46" s="31">
        <v>1</v>
      </c>
      <c r="G46" s="29" t="s">
        <v>46</v>
      </c>
      <c r="H46" s="29" t="s">
        <v>37</v>
      </c>
      <c r="I46" s="29" t="s">
        <v>32</v>
      </c>
      <c r="J46" s="29">
        <v>75</v>
      </c>
    </row>
    <row r="47" spans="1:10" x14ac:dyDescent="0.25">
      <c r="A47" s="28" t="s">
        <v>93</v>
      </c>
      <c r="B47" s="29" t="s">
        <v>59</v>
      </c>
      <c r="C47" s="30">
        <v>4</v>
      </c>
      <c r="D47" s="31">
        <v>8</v>
      </c>
      <c r="E47" s="31">
        <v>2021</v>
      </c>
      <c r="F47" s="31">
        <v>1</v>
      </c>
      <c r="G47" s="29" t="s">
        <v>46</v>
      </c>
      <c r="H47" s="29" t="s">
        <v>37</v>
      </c>
      <c r="I47" s="29" t="s">
        <v>32</v>
      </c>
      <c r="J47" s="29">
        <v>75</v>
      </c>
    </row>
    <row r="48" spans="1:10" x14ac:dyDescent="0.25">
      <c r="A48" s="28" t="s">
        <v>93</v>
      </c>
      <c r="B48" s="29" t="s">
        <v>59</v>
      </c>
      <c r="C48" s="30">
        <v>4</v>
      </c>
      <c r="D48" s="31">
        <v>8</v>
      </c>
      <c r="E48" s="31">
        <v>2021</v>
      </c>
      <c r="F48" s="31">
        <v>1</v>
      </c>
      <c r="G48" s="29" t="s">
        <v>46</v>
      </c>
      <c r="H48" s="29" t="s">
        <v>37</v>
      </c>
      <c r="I48" s="29" t="s">
        <v>32</v>
      </c>
      <c r="J48" s="29">
        <v>75</v>
      </c>
    </row>
    <row r="49" spans="1:10" x14ac:dyDescent="0.25">
      <c r="A49" s="28" t="s">
        <v>93</v>
      </c>
      <c r="B49" s="29" t="s">
        <v>59</v>
      </c>
      <c r="C49" s="30">
        <v>4</v>
      </c>
      <c r="D49" s="31">
        <v>8</v>
      </c>
      <c r="E49" s="31">
        <v>2021</v>
      </c>
      <c r="F49" s="31">
        <v>1</v>
      </c>
      <c r="G49" s="29" t="s">
        <v>46</v>
      </c>
      <c r="H49" s="29" t="s">
        <v>37</v>
      </c>
      <c r="I49" s="29" t="s">
        <v>34</v>
      </c>
      <c r="J49" s="29">
        <v>75</v>
      </c>
    </row>
    <row r="50" spans="1:10" x14ac:dyDescent="0.25">
      <c r="A50" s="29" t="s">
        <v>94</v>
      </c>
      <c r="B50" s="29" t="s">
        <v>59</v>
      </c>
      <c r="C50" s="31">
        <v>12</v>
      </c>
      <c r="D50" s="31">
        <v>5</v>
      </c>
      <c r="E50" s="31">
        <v>2019</v>
      </c>
      <c r="F50" s="31">
        <v>1</v>
      </c>
      <c r="G50" s="29" t="s">
        <v>47</v>
      </c>
      <c r="H50" s="29" t="s">
        <v>38</v>
      </c>
      <c r="I50" s="29" t="s">
        <v>34</v>
      </c>
      <c r="J50" s="29">
        <v>76</v>
      </c>
    </row>
    <row r="51" spans="1:10" x14ac:dyDescent="0.25">
      <c r="A51" s="29" t="s">
        <v>95</v>
      </c>
      <c r="B51" s="29" t="s">
        <v>59</v>
      </c>
      <c r="C51" s="31">
        <v>19</v>
      </c>
      <c r="D51" s="31">
        <v>6</v>
      </c>
      <c r="E51" s="31">
        <v>2019</v>
      </c>
      <c r="F51" s="31">
        <v>1</v>
      </c>
      <c r="G51" s="29" t="s">
        <v>47</v>
      </c>
      <c r="H51" s="29" t="s">
        <v>37</v>
      </c>
      <c r="I51" s="29" t="s">
        <v>34</v>
      </c>
      <c r="J51" s="29">
        <v>76</v>
      </c>
    </row>
    <row r="52" spans="1:10" x14ac:dyDescent="0.25">
      <c r="A52" s="29" t="s">
        <v>96</v>
      </c>
      <c r="B52" s="29" t="s">
        <v>59</v>
      </c>
      <c r="C52" s="30">
        <v>24</v>
      </c>
      <c r="D52" s="31">
        <v>4</v>
      </c>
      <c r="E52" s="31">
        <v>2021</v>
      </c>
      <c r="F52" s="31">
        <v>3</v>
      </c>
      <c r="G52" s="29" t="s">
        <v>46</v>
      </c>
      <c r="H52" s="29" t="s">
        <v>37</v>
      </c>
      <c r="I52" s="29" t="s">
        <v>32</v>
      </c>
      <c r="J52" s="29">
        <v>76</v>
      </c>
    </row>
    <row r="53" spans="1:10" x14ac:dyDescent="0.25">
      <c r="A53" s="29" t="s">
        <v>96</v>
      </c>
      <c r="B53" s="29" t="s">
        <v>59</v>
      </c>
      <c r="C53" s="30">
        <v>24</v>
      </c>
      <c r="D53" s="31">
        <v>4</v>
      </c>
      <c r="E53" s="31">
        <v>2021</v>
      </c>
      <c r="F53" s="31">
        <v>3</v>
      </c>
      <c r="G53" s="29" t="s">
        <v>46</v>
      </c>
      <c r="H53" s="29" t="s">
        <v>37</v>
      </c>
      <c r="I53" s="29" t="s">
        <v>34</v>
      </c>
      <c r="J53" s="29">
        <v>76</v>
      </c>
    </row>
    <row r="54" spans="1:10" x14ac:dyDescent="0.25">
      <c r="A54" s="29" t="s">
        <v>97</v>
      </c>
      <c r="B54" s="29" t="s">
        <v>59</v>
      </c>
      <c r="C54" s="30">
        <v>27</v>
      </c>
      <c r="D54" s="31">
        <v>4</v>
      </c>
      <c r="E54" s="31">
        <v>2021</v>
      </c>
      <c r="F54" s="31">
        <v>1</v>
      </c>
      <c r="G54" s="29" t="s">
        <v>46</v>
      </c>
      <c r="H54" s="29" t="s">
        <v>37</v>
      </c>
      <c r="I54" s="29" t="s">
        <v>32</v>
      </c>
      <c r="J54" s="29">
        <v>76</v>
      </c>
    </row>
    <row r="55" spans="1:10" x14ac:dyDescent="0.25">
      <c r="A55" s="29" t="s">
        <v>98</v>
      </c>
      <c r="B55" s="29" t="s">
        <v>59</v>
      </c>
      <c r="C55" s="30">
        <v>10</v>
      </c>
      <c r="D55" s="31">
        <v>5</v>
      </c>
      <c r="E55" s="31">
        <v>2021</v>
      </c>
      <c r="F55" s="31">
        <v>2</v>
      </c>
      <c r="G55" s="29" t="s">
        <v>46</v>
      </c>
      <c r="H55" s="29" t="s">
        <v>37</v>
      </c>
      <c r="I55" s="29" t="s">
        <v>34</v>
      </c>
      <c r="J55" s="29">
        <v>76</v>
      </c>
    </row>
    <row r="56" spans="1:10" x14ac:dyDescent="0.25">
      <c r="A56" s="29" t="s">
        <v>95</v>
      </c>
      <c r="B56" s="29" t="s">
        <v>59</v>
      </c>
      <c r="C56" s="31">
        <v>19</v>
      </c>
      <c r="D56" s="31">
        <v>6</v>
      </c>
      <c r="E56" s="31">
        <v>2019</v>
      </c>
      <c r="F56" s="31">
        <v>1</v>
      </c>
      <c r="G56" s="29" t="s">
        <v>47</v>
      </c>
      <c r="H56" s="29" t="s">
        <v>37</v>
      </c>
      <c r="I56" s="29" t="s">
        <v>32</v>
      </c>
      <c r="J56" s="29">
        <v>77</v>
      </c>
    </row>
    <row r="57" spans="1:10" x14ac:dyDescent="0.25">
      <c r="A57" s="29" t="s">
        <v>95</v>
      </c>
      <c r="B57" s="29" t="s">
        <v>59</v>
      </c>
      <c r="C57" s="31">
        <v>19</v>
      </c>
      <c r="D57" s="31">
        <v>6</v>
      </c>
      <c r="E57" s="31">
        <v>2019</v>
      </c>
      <c r="F57" s="31">
        <v>1</v>
      </c>
      <c r="G57" s="29" t="s">
        <v>47</v>
      </c>
      <c r="H57" s="29" t="s">
        <v>37</v>
      </c>
      <c r="I57" s="29" t="s">
        <v>34</v>
      </c>
      <c r="J57" s="29">
        <v>77</v>
      </c>
    </row>
    <row r="58" spans="1:10" x14ac:dyDescent="0.25">
      <c r="A58" s="29" t="s">
        <v>99</v>
      </c>
      <c r="B58" s="29" t="s">
        <v>59</v>
      </c>
      <c r="C58" s="31">
        <v>3</v>
      </c>
      <c r="D58" s="31">
        <v>3</v>
      </c>
      <c r="E58" s="31">
        <v>2021</v>
      </c>
      <c r="F58" s="31">
        <v>1</v>
      </c>
      <c r="G58" s="29" t="s">
        <v>46</v>
      </c>
      <c r="H58" s="29" t="s">
        <v>37</v>
      </c>
      <c r="I58" s="29" t="s">
        <v>32</v>
      </c>
      <c r="J58" s="29">
        <v>78</v>
      </c>
    </row>
    <row r="59" spans="1:10" x14ac:dyDescent="0.25">
      <c r="A59" s="29" t="s">
        <v>100</v>
      </c>
      <c r="B59" s="29" t="s">
        <v>59</v>
      </c>
      <c r="C59" s="31">
        <v>23</v>
      </c>
      <c r="D59" s="31">
        <v>3</v>
      </c>
      <c r="E59" s="31">
        <v>2021</v>
      </c>
      <c r="F59" s="31">
        <v>1</v>
      </c>
      <c r="G59" s="29" t="s">
        <v>46</v>
      </c>
      <c r="H59" s="29" t="s">
        <v>37</v>
      </c>
      <c r="I59" s="29" t="s">
        <v>34</v>
      </c>
      <c r="J59" s="29">
        <v>78</v>
      </c>
    </row>
    <row r="60" spans="1:10" x14ac:dyDescent="0.25">
      <c r="A60" s="29" t="s">
        <v>101</v>
      </c>
      <c r="B60" s="29" t="s">
        <v>59</v>
      </c>
      <c r="C60" s="30">
        <v>28</v>
      </c>
      <c r="D60" s="31">
        <v>4</v>
      </c>
      <c r="E60" s="31">
        <v>2021</v>
      </c>
      <c r="F60" s="31">
        <v>1</v>
      </c>
      <c r="G60" s="29" t="s">
        <v>46</v>
      </c>
      <c r="H60" s="29" t="s">
        <v>38</v>
      </c>
      <c r="I60" s="29" t="s">
        <v>34</v>
      </c>
      <c r="J60" s="29">
        <v>78</v>
      </c>
    </row>
    <row r="61" spans="1:10" x14ac:dyDescent="0.25">
      <c r="A61" s="29" t="s">
        <v>88</v>
      </c>
      <c r="B61" s="29" t="s">
        <v>59</v>
      </c>
      <c r="C61" s="31">
        <v>22</v>
      </c>
      <c r="D61" s="31">
        <v>7</v>
      </c>
      <c r="E61" s="31">
        <v>2020</v>
      </c>
      <c r="F61" s="31">
        <v>1</v>
      </c>
      <c r="G61" s="29" t="s">
        <v>47</v>
      </c>
      <c r="H61" s="29" t="s">
        <v>38</v>
      </c>
      <c r="I61" s="29" t="s">
        <v>32</v>
      </c>
      <c r="J61" s="29">
        <v>79</v>
      </c>
    </row>
    <row r="62" spans="1:10" x14ac:dyDescent="0.25">
      <c r="A62" s="29" t="s">
        <v>102</v>
      </c>
      <c r="B62" s="29" t="s">
        <v>59</v>
      </c>
      <c r="C62" s="30">
        <v>29</v>
      </c>
      <c r="D62" s="31">
        <v>6</v>
      </c>
      <c r="E62" s="31">
        <v>2021</v>
      </c>
      <c r="F62" s="31">
        <v>1</v>
      </c>
      <c r="G62" s="29" t="s">
        <v>46</v>
      </c>
      <c r="H62" s="29" t="s">
        <v>37</v>
      </c>
      <c r="I62" s="29" t="s">
        <v>34</v>
      </c>
      <c r="J62" s="29">
        <v>79</v>
      </c>
    </row>
    <row r="63" spans="1:10" x14ac:dyDescent="0.25">
      <c r="A63" s="29" t="s">
        <v>103</v>
      </c>
      <c r="B63" s="29" t="s">
        <v>59</v>
      </c>
      <c r="C63" s="31">
        <v>12</v>
      </c>
      <c r="D63" s="31">
        <v>10</v>
      </c>
      <c r="E63" s="31">
        <v>2020</v>
      </c>
      <c r="F63" s="31">
        <v>2</v>
      </c>
      <c r="G63" s="29" t="s">
        <v>47</v>
      </c>
      <c r="H63" s="29" t="s">
        <v>38</v>
      </c>
      <c r="I63" s="29" t="s">
        <v>32</v>
      </c>
      <c r="J63" s="29">
        <v>80</v>
      </c>
    </row>
    <row r="64" spans="1:10" x14ac:dyDescent="0.25">
      <c r="A64" s="29" t="s">
        <v>104</v>
      </c>
      <c r="B64" s="29" t="s">
        <v>59</v>
      </c>
      <c r="C64" s="31">
        <v>10</v>
      </c>
      <c r="D64" s="31">
        <v>3</v>
      </c>
      <c r="E64" s="31">
        <v>2019</v>
      </c>
      <c r="F64" s="31">
        <v>1</v>
      </c>
      <c r="G64" s="29" t="s">
        <v>47</v>
      </c>
      <c r="H64" s="29" t="s">
        <v>38</v>
      </c>
      <c r="I64" s="29" t="s">
        <v>32</v>
      </c>
      <c r="J64" s="29">
        <v>81</v>
      </c>
    </row>
    <row r="65" spans="1:10" x14ac:dyDescent="0.25">
      <c r="A65" s="29" t="s">
        <v>105</v>
      </c>
      <c r="B65" s="29" t="s">
        <v>59</v>
      </c>
      <c r="C65" s="31">
        <v>2</v>
      </c>
      <c r="D65" s="31">
        <v>5</v>
      </c>
      <c r="E65" s="31">
        <v>2019</v>
      </c>
      <c r="F65" s="31">
        <v>1</v>
      </c>
      <c r="G65" s="29" t="s">
        <v>47</v>
      </c>
      <c r="H65" s="29" t="s">
        <v>37</v>
      </c>
      <c r="I65" s="29" t="s">
        <v>32</v>
      </c>
      <c r="J65" s="29">
        <v>81</v>
      </c>
    </row>
    <row r="66" spans="1:10" x14ac:dyDescent="0.25">
      <c r="A66" s="29" t="s">
        <v>106</v>
      </c>
      <c r="B66" s="29" t="s">
        <v>59</v>
      </c>
      <c r="C66" s="31">
        <v>25</v>
      </c>
      <c r="D66" s="31">
        <v>5</v>
      </c>
      <c r="E66" s="31">
        <v>2019</v>
      </c>
      <c r="F66" s="31">
        <v>2</v>
      </c>
      <c r="G66" s="29" t="s">
        <v>47</v>
      </c>
      <c r="H66" s="29" t="s">
        <v>38</v>
      </c>
      <c r="I66" s="29" t="s">
        <v>34</v>
      </c>
      <c r="J66" s="29">
        <v>81</v>
      </c>
    </row>
    <row r="67" spans="1:10" x14ac:dyDescent="0.25">
      <c r="A67" s="29" t="s">
        <v>107</v>
      </c>
      <c r="B67" s="29" t="s">
        <v>59</v>
      </c>
      <c r="C67" s="31">
        <v>25</v>
      </c>
      <c r="D67" s="31">
        <v>6</v>
      </c>
      <c r="E67" s="31">
        <v>2019</v>
      </c>
      <c r="F67" s="31">
        <v>1</v>
      </c>
      <c r="G67" s="29" t="s">
        <v>47</v>
      </c>
      <c r="H67" s="29" t="s">
        <v>38</v>
      </c>
      <c r="I67" s="29" t="s">
        <v>32</v>
      </c>
      <c r="J67" s="29">
        <v>81</v>
      </c>
    </row>
    <row r="68" spans="1:10" x14ac:dyDescent="0.25">
      <c r="A68" s="29" t="s">
        <v>108</v>
      </c>
      <c r="B68" s="29" t="s">
        <v>59</v>
      </c>
      <c r="C68" s="31">
        <v>15</v>
      </c>
      <c r="D68" s="31">
        <v>7</v>
      </c>
      <c r="E68" s="31">
        <v>2019</v>
      </c>
      <c r="F68" s="31">
        <v>1</v>
      </c>
      <c r="G68" s="29" t="s">
        <v>47</v>
      </c>
      <c r="H68" s="29" t="s">
        <v>37</v>
      </c>
      <c r="I68" s="29" t="s">
        <v>32</v>
      </c>
      <c r="J68" s="29">
        <v>81</v>
      </c>
    </row>
    <row r="69" spans="1:10" x14ac:dyDescent="0.25">
      <c r="A69" s="29" t="s">
        <v>109</v>
      </c>
      <c r="B69" s="29" t="s">
        <v>59</v>
      </c>
      <c r="C69" s="31">
        <v>31</v>
      </c>
      <c r="D69" s="31">
        <v>5</v>
      </c>
      <c r="E69" s="31">
        <v>2020</v>
      </c>
      <c r="F69" s="31">
        <v>2</v>
      </c>
      <c r="G69" s="29" t="s">
        <v>47</v>
      </c>
      <c r="H69" s="29" t="s">
        <v>38</v>
      </c>
      <c r="I69" s="29" t="s">
        <v>32</v>
      </c>
      <c r="J69" s="29">
        <v>81</v>
      </c>
    </row>
    <row r="70" spans="1:10" x14ac:dyDescent="0.25">
      <c r="A70" s="29" t="s">
        <v>110</v>
      </c>
      <c r="B70" s="29" t="s">
        <v>59</v>
      </c>
      <c r="C70" s="30">
        <v>27</v>
      </c>
      <c r="D70" s="31">
        <v>6</v>
      </c>
      <c r="E70" s="31">
        <v>2021</v>
      </c>
      <c r="F70" s="31">
        <v>1</v>
      </c>
      <c r="G70" s="29" t="s">
        <v>46</v>
      </c>
      <c r="H70" s="29" t="s">
        <v>37</v>
      </c>
      <c r="I70" s="29" t="s">
        <v>34</v>
      </c>
      <c r="J70" s="29">
        <v>81</v>
      </c>
    </row>
    <row r="71" spans="1:10" x14ac:dyDescent="0.25">
      <c r="A71" s="29" t="s">
        <v>111</v>
      </c>
      <c r="B71" s="29" t="s">
        <v>59</v>
      </c>
      <c r="C71" s="31">
        <v>23</v>
      </c>
      <c r="D71" s="31">
        <v>1</v>
      </c>
      <c r="E71" s="31">
        <v>2019</v>
      </c>
      <c r="F71" s="31">
        <v>2</v>
      </c>
      <c r="G71" s="29" t="s">
        <v>48</v>
      </c>
      <c r="H71" s="29" t="s">
        <v>37</v>
      </c>
      <c r="I71" s="29" t="s">
        <v>32</v>
      </c>
      <c r="J71" s="29">
        <v>82</v>
      </c>
    </row>
    <row r="72" spans="1:10" x14ac:dyDescent="0.25">
      <c r="A72" s="29" t="s">
        <v>99</v>
      </c>
      <c r="B72" s="29" t="s">
        <v>59</v>
      </c>
      <c r="C72" s="31">
        <v>3</v>
      </c>
      <c r="D72" s="31">
        <v>3</v>
      </c>
      <c r="E72" s="31">
        <v>2021</v>
      </c>
      <c r="F72" s="31">
        <v>1</v>
      </c>
      <c r="G72" s="29" t="s">
        <v>46</v>
      </c>
      <c r="H72" s="29" t="s">
        <v>37</v>
      </c>
      <c r="I72" s="29" t="s">
        <v>34</v>
      </c>
      <c r="J72" s="29">
        <v>82</v>
      </c>
    </row>
    <row r="73" spans="1:10" x14ac:dyDescent="0.25">
      <c r="A73" s="29" t="s">
        <v>112</v>
      </c>
      <c r="B73" s="29" t="s">
        <v>59</v>
      </c>
      <c r="C73" s="30">
        <v>26</v>
      </c>
      <c r="D73" s="31">
        <v>4</v>
      </c>
      <c r="E73" s="31">
        <v>2021</v>
      </c>
      <c r="F73" s="31">
        <v>2</v>
      </c>
      <c r="G73" s="29" t="s">
        <v>46</v>
      </c>
      <c r="H73" s="29" t="s">
        <v>37</v>
      </c>
      <c r="I73" s="29" t="s">
        <v>34</v>
      </c>
      <c r="J73" s="29">
        <v>82</v>
      </c>
    </row>
    <row r="74" spans="1:10" x14ac:dyDescent="0.25">
      <c r="A74" s="29" t="s">
        <v>113</v>
      </c>
      <c r="B74" s="29" t="s">
        <v>59</v>
      </c>
      <c r="C74" s="30">
        <v>10</v>
      </c>
      <c r="D74" s="31">
        <v>5</v>
      </c>
      <c r="E74" s="31">
        <v>2021</v>
      </c>
      <c r="F74" s="31">
        <v>1</v>
      </c>
      <c r="G74" s="29" t="s">
        <v>46</v>
      </c>
      <c r="H74" s="29" t="s">
        <v>38</v>
      </c>
      <c r="I74" s="29" t="s">
        <v>34</v>
      </c>
      <c r="J74" s="29">
        <v>82</v>
      </c>
    </row>
    <row r="75" spans="1:10" x14ac:dyDescent="0.25">
      <c r="A75" s="28" t="s">
        <v>58</v>
      </c>
      <c r="B75" s="29" t="s">
        <v>59</v>
      </c>
      <c r="C75" s="30">
        <v>1</v>
      </c>
      <c r="D75" s="31">
        <v>7</v>
      </c>
      <c r="E75" s="31">
        <v>2021</v>
      </c>
      <c r="F75" s="31">
        <v>1</v>
      </c>
      <c r="G75" s="29" t="s">
        <v>46</v>
      </c>
      <c r="H75" s="29" t="s">
        <v>38</v>
      </c>
      <c r="I75" s="29" t="s">
        <v>32</v>
      </c>
      <c r="J75" s="29">
        <v>82</v>
      </c>
    </row>
    <row r="76" spans="1:10" x14ac:dyDescent="0.25">
      <c r="A76" s="29" t="s">
        <v>114</v>
      </c>
      <c r="B76" s="29" t="s">
        <v>59</v>
      </c>
      <c r="C76" s="31">
        <v>26</v>
      </c>
      <c r="D76" s="31">
        <v>7</v>
      </c>
      <c r="E76" s="31">
        <v>2017</v>
      </c>
      <c r="F76" s="31">
        <v>1</v>
      </c>
      <c r="G76" s="29" t="s">
        <v>45</v>
      </c>
      <c r="H76" s="29" t="s">
        <v>37</v>
      </c>
      <c r="I76" s="29" t="s">
        <v>34</v>
      </c>
      <c r="J76" s="29">
        <v>83</v>
      </c>
    </row>
    <row r="77" spans="1:10" x14ac:dyDescent="0.25">
      <c r="A77" s="29" t="s">
        <v>115</v>
      </c>
      <c r="B77" s="29" t="s">
        <v>59</v>
      </c>
      <c r="C77" s="31">
        <v>3</v>
      </c>
      <c r="D77" s="31">
        <v>9</v>
      </c>
      <c r="E77" s="31">
        <v>2019</v>
      </c>
      <c r="F77" s="31">
        <v>1</v>
      </c>
      <c r="G77" s="29" t="s">
        <v>45</v>
      </c>
      <c r="H77" s="29" t="s">
        <v>37</v>
      </c>
      <c r="I77" s="29" t="s">
        <v>32</v>
      </c>
      <c r="J77" s="29">
        <v>83</v>
      </c>
    </row>
    <row r="78" spans="1:10" x14ac:dyDescent="0.25">
      <c r="A78" s="29" t="s">
        <v>116</v>
      </c>
      <c r="B78" s="29" t="s">
        <v>59</v>
      </c>
      <c r="C78" s="31">
        <v>30</v>
      </c>
      <c r="D78" s="31">
        <v>5</v>
      </c>
      <c r="E78" s="31">
        <v>2020</v>
      </c>
      <c r="F78" s="31">
        <v>3</v>
      </c>
      <c r="G78" s="29" t="s">
        <v>47</v>
      </c>
      <c r="H78" s="29" t="s">
        <v>38</v>
      </c>
      <c r="I78" s="29" t="s">
        <v>32</v>
      </c>
      <c r="J78" s="29">
        <v>83</v>
      </c>
    </row>
    <row r="79" spans="1:10" x14ac:dyDescent="0.25">
      <c r="A79" s="29" t="s">
        <v>117</v>
      </c>
      <c r="B79" s="29" t="s">
        <v>59</v>
      </c>
      <c r="C79" s="31">
        <v>11</v>
      </c>
      <c r="D79" s="31">
        <v>8</v>
      </c>
      <c r="E79" s="31">
        <v>2020</v>
      </c>
      <c r="F79" s="31">
        <v>1</v>
      </c>
      <c r="G79" s="29" t="s">
        <v>47</v>
      </c>
      <c r="H79" s="29" t="s">
        <v>38</v>
      </c>
      <c r="I79" s="29" t="s">
        <v>32</v>
      </c>
      <c r="J79" s="29">
        <v>83</v>
      </c>
    </row>
    <row r="80" spans="1:10" x14ac:dyDescent="0.25">
      <c r="A80" s="29" t="s">
        <v>118</v>
      </c>
      <c r="B80" s="29" t="s">
        <v>59</v>
      </c>
      <c r="C80" s="30">
        <v>2</v>
      </c>
      <c r="D80" s="31">
        <v>5</v>
      </c>
      <c r="E80" s="31">
        <v>2021</v>
      </c>
      <c r="F80" s="31">
        <v>1</v>
      </c>
      <c r="G80" s="29" t="s">
        <v>46</v>
      </c>
      <c r="H80" s="29" t="s">
        <v>37</v>
      </c>
      <c r="I80" s="29" t="s">
        <v>32</v>
      </c>
      <c r="J80" s="29">
        <v>83</v>
      </c>
    </row>
    <row r="81" spans="1:10" x14ac:dyDescent="0.25">
      <c r="A81" s="29" t="s">
        <v>119</v>
      </c>
      <c r="B81" s="29" t="s">
        <v>59</v>
      </c>
      <c r="C81" s="30">
        <v>20</v>
      </c>
      <c r="D81" s="31">
        <v>11</v>
      </c>
      <c r="E81" s="31">
        <v>2021</v>
      </c>
      <c r="F81" s="31">
        <v>1</v>
      </c>
      <c r="G81" s="29" t="s">
        <v>46</v>
      </c>
      <c r="H81" s="29" t="s">
        <v>37</v>
      </c>
      <c r="I81" s="29" t="s">
        <v>32</v>
      </c>
      <c r="J81" s="29">
        <v>83</v>
      </c>
    </row>
    <row r="82" spans="1:10" x14ac:dyDescent="0.25">
      <c r="A82" s="29" t="s">
        <v>108</v>
      </c>
      <c r="B82" s="29" t="s">
        <v>59</v>
      </c>
      <c r="C82" s="31">
        <v>15</v>
      </c>
      <c r="D82" s="31">
        <v>7</v>
      </c>
      <c r="E82" s="31">
        <v>2019</v>
      </c>
      <c r="F82" s="31">
        <v>1</v>
      </c>
      <c r="G82" s="29" t="s">
        <v>47</v>
      </c>
      <c r="H82" s="29" t="s">
        <v>37</v>
      </c>
      <c r="I82" s="29" t="s">
        <v>32</v>
      </c>
      <c r="J82" s="29">
        <v>84</v>
      </c>
    </row>
    <row r="83" spans="1:10" x14ac:dyDescent="0.25">
      <c r="A83" s="29" t="s">
        <v>108</v>
      </c>
      <c r="B83" s="29" t="s">
        <v>59</v>
      </c>
      <c r="C83" s="31">
        <v>15</v>
      </c>
      <c r="D83" s="31">
        <v>7</v>
      </c>
      <c r="E83" s="31">
        <v>2019</v>
      </c>
      <c r="F83" s="31">
        <v>1</v>
      </c>
      <c r="G83" s="29" t="s">
        <v>47</v>
      </c>
      <c r="H83" s="29" t="s">
        <v>37</v>
      </c>
      <c r="I83" s="29" t="s">
        <v>34</v>
      </c>
      <c r="J83" s="29">
        <v>84</v>
      </c>
    </row>
    <row r="84" spans="1:10" x14ac:dyDescent="0.25">
      <c r="A84" s="29" t="s">
        <v>94</v>
      </c>
      <c r="B84" s="29" t="s">
        <v>59</v>
      </c>
      <c r="C84" s="31">
        <v>12</v>
      </c>
      <c r="D84" s="31">
        <v>5</v>
      </c>
      <c r="E84" s="31">
        <v>2019</v>
      </c>
      <c r="F84" s="31">
        <v>1</v>
      </c>
      <c r="G84" s="29" t="s">
        <v>47</v>
      </c>
      <c r="H84" s="29" t="s">
        <v>38</v>
      </c>
      <c r="I84" s="29" t="s">
        <v>32</v>
      </c>
      <c r="J84" s="29">
        <v>85</v>
      </c>
    </row>
    <row r="85" spans="1:10" x14ac:dyDescent="0.25">
      <c r="A85" s="29" t="s">
        <v>120</v>
      </c>
      <c r="B85" s="29" t="s">
        <v>59</v>
      </c>
      <c r="C85" s="31">
        <v>24</v>
      </c>
      <c r="D85" s="31">
        <v>6</v>
      </c>
      <c r="E85" s="31">
        <v>2019</v>
      </c>
      <c r="F85" s="31">
        <v>2</v>
      </c>
      <c r="G85" s="29" t="s">
        <v>47</v>
      </c>
      <c r="H85" s="29" t="s">
        <v>37</v>
      </c>
      <c r="I85" s="29" t="s">
        <v>34</v>
      </c>
      <c r="J85" s="29">
        <v>85</v>
      </c>
    </row>
    <row r="86" spans="1:10" x14ac:dyDescent="0.25">
      <c r="A86" s="29" t="s">
        <v>99</v>
      </c>
      <c r="B86" s="29" t="s">
        <v>59</v>
      </c>
      <c r="C86" s="31">
        <v>3</v>
      </c>
      <c r="D86" s="31">
        <v>3</v>
      </c>
      <c r="E86" s="31">
        <v>2021</v>
      </c>
      <c r="F86" s="31">
        <v>1</v>
      </c>
      <c r="G86" s="29" t="s">
        <v>46</v>
      </c>
      <c r="H86" s="29" t="s">
        <v>39</v>
      </c>
      <c r="I86" s="29" t="s">
        <v>32</v>
      </c>
      <c r="J86" s="29">
        <v>85</v>
      </c>
    </row>
    <row r="87" spans="1:10" x14ac:dyDescent="0.25">
      <c r="A87" s="29" t="s">
        <v>121</v>
      </c>
      <c r="B87" s="29" t="s">
        <v>59</v>
      </c>
      <c r="C87" s="30">
        <v>6</v>
      </c>
      <c r="D87" s="31">
        <v>9</v>
      </c>
      <c r="E87" s="31">
        <v>2021</v>
      </c>
      <c r="F87" s="31">
        <v>1</v>
      </c>
      <c r="G87" s="29" t="s">
        <v>46</v>
      </c>
      <c r="H87" s="29" t="s">
        <v>37</v>
      </c>
      <c r="I87" s="29" t="s">
        <v>34</v>
      </c>
      <c r="J87" s="29">
        <v>85</v>
      </c>
    </row>
    <row r="88" spans="1:10" x14ac:dyDescent="0.25">
      <c r="A88" s="29" t="s">
        <v>122</v>
      </c>
      <c r="B88" s="29" t="s">
        <v>59</v>
      </c>
      <c r="C88" s="31">
        <v>24</v>
      </c>
      <c r="D88" s="31">
        <v>4</v>
      </c>
      <c r="E88" s="31">
        <v>2019</v>
      </c>
      <c r="F88" s="31">
        <v>2</v>
      </c>
      <c r="G88" s="29" t="s">
        <v>47</v>
      </c>
      <c r="H88" s="29" t="s">
        <v>38</v>
      </c>
      <c r="I88" s="29" t="s">
        <v>32</v>
      </c>
      <c r="J88" s="29">
        <v>86</v>
      </c>
    </row>
    <row r="89" spans="1:10" x14ac:dyDescent="0.25">
      <c r="A89" s="29" t="s">
        <v>123</v>
      </c>
      <c r="B89" s="29" t="s">
        <v>59</v>
      </c>
      <c r="C89" s="31">
        <v>10</v>
      </c>
      <c r="D89" s="31">
        <v>7</v>
      </c>
      <c r="E89" s="31">
        <v>2019</v>
      </c>
      <c r="F89" s="31">
        <v>1</v>
      </c>
      <c r="G89" s="29" t="s">
        <v>47</v>
      </c>
      <c r="H89" s="29" t="s">
        <v>37</v>
      </c>
      <c r="I89" s="29" t="s">
        <v>34</v>
      </c>
      <c r="J89" s="29">
        <v>86</v>
      </c>
    </row>
    <row r="90" spans="1:10" x14ac:dyDescent="0.25">
      <c r="A90" s="29" t="s">
        <v>124</v>
      </c>
      <c r="B90" s="29" t="s">
        <v>59</v>
      </c>
      <c r="C90" s="31">
        <v>31</v>
      </c>
      <c r="D90" s="31">
        <v>5</v>
      </c>
      <c r="E90" s="31">
        <v>2020</v>
      </c>
      <c r="F90" s="31">
        <v>1</v>
      </c>
      <c r="G90" s="29" t="s">
        <v>47</v>
      </c>
      <c r="H90" s="29" t="s">
        <v>37</v>
      </c>
      <c r="I90" s="29" t="s">
        <v>32</v>
      </c>
      <c r="J90" s="29">
        <v>86</v>
      </c>
    </row>
    <row r="91" spans="1:10" x14ac:dyDescent="0.25">
      <c r="A91" s="29" t="s">
        <v>124</v>
      </c>
      <c r="B91" s="29" t="s">
        <v>59</v>
      </c>
      <c r="C91" s="31">
        <v>31</v>
      </c>
      <c r="D91" s="31">
        <v>5</v>
      </c>
      <c r="E91" s="31">
        <v>2020</v>
      </c>
      <c r="F91" s="31">
        <v>1</v>
      </c>
      <c r="G91" s="29" t="s">
        <v>47</v>
      </c>
      <c r="H91" s="29" t="s">
        <v>37</v>
      </c>
      <c r="I91" s="29" t="s">
        <v>32</v>
      </c>
      <c r="J91" s="29">
        <v>86</v>
      </c>
    </row>
    <row r="92" spans="1:10" x14ac:dyDescent="0.25">
      <c r="A92" s="29" t="s">
        <v>125</v>
      </c>
      <c r="B92" s="29" t="s">
        <v>59</v>
      </c>
      <c r="C92" s="31">
        <v>7</v>
      </c>
      <c r="D92" s="31">
        <v>6</v>
      </c>
      <c r="E92" s="31">
        <v>2020</v>
      </c>
      <c r="F92" s="31">
        <v>2</v>
      </c>
      <c r="G92" s="29" t="s">
        <v>47</v>
      </c>
      <c r="H92" s="29" t="s">
        <v>37</v>
      </c>
      <c r="I92" s="29" t="s">
        <v>32</v>
      </c>
      <c r="J92" s="29">
        <v>86</v>
      </c>
    </row>
    <row r="93" spans="1:10" x14ac:dyDescent="0.25">
      <c r="A93" s="29" t="s">
        <v>126</v>
      </c>
      <c r="B93" s="29" t="s">
        <v>59</v>
      </c>
      <c r="C93" s="31">
        <v>8</v>
      </c>
      <c r="D93" s="31">
        <v>6</v>
      </c>
      <c r="E93" s="31">
        <v>2020</v>
      </c>
      <c r="F93" s="31">
        <v>1</v>
      </c>
      <c r="G93" s="29" t="s">
        <v>47</v>
      </c>
      <c r="H93" s="29" t="s">
        <v>37</v>
      </c>
      <c r="I93" s="29" t="s">
        <v>32</v>
      </c>
      <c r="J93" s="29">
        <v>86</v>
      </c>
    </row>
    <row r="94" spans="1:10" x14ac:dyDescent="0.25">
      <c r="A94" s="29" t="s">
        <v>127</v>
      </c>
      <c r="B94" s="29" t="s">
        <v>59</v>
      </c>
      <c r="C94" s="31">
        <v>9</v>
      </c>
      <c r="D94" s="31">
        <v>6</v>
      </c>
      <c r="E94" s="31">
        <v>2020</v>
      </c>
      <c r="F94" s="31">
        <v>1</v>
      </c>
      <c r="G94" s="29" t="s">
        <v>47</v>
      </c>
      <c r="H94" s="29" t="s">
        <v>37</v>
      </c>
      <c r="I94" s="29" t="s">
        <v>32</v>
      </c>
      <c r="J94" s="29">
        <v>86</v>
      </c>
    </row>
    <row r="95" spans="1:10" x14ac:dyDescent="0.25">
      <c r="A95" s="29" t="s">
        <v>96</v>
      </c>
      <c r="B95" s="29" t="s">
        <v>59</v>
      </c>
      <c r="C95" s="30">
        <v>24</v>
      </c>
      <c r="D95" s="31">
        <v>4</v>
      </c>
      <c r="E95" s="31">
        <v>2021</v>
      </c>
      <c r="F95" s="31">
        <v>3</v>
      </c>
      <c r="G95" s="29" t="s">
        <v>46</v>
      </c>
      <c r="H95" s="29" t="s">
        <v>37</v>
      </c>
      <c r="I95" s="29" t="s">
        <v>32</v>
      </c>
      <c r="J95" s="29">
        <v>86</v>
      </c>
    </row>
    <row r="96" spans="1:10" x14ac:dyDescent="0.25">
      <c r="A96" s="29" t="s">
        <v>128</v>
      </c>
      <c r="B96" s="29" t="s">
        <v>59</v>
      </c>
      <c r="C96" s="30">
        <v>23</v>
      </c>
      <c r="D96" s="31">
        <v>5</v>
      </c>
      <c r="E96" s="31">
        <v>2021</v>
      </c>
      <c r="F96" s="31">
        <v>1</v>
      </c>
      <c r="G96" s="29" t="s">
        <v>46</v>
      </c>
      <c r="H96" s="29" t="s">
        <v>37</v>
      </c>
      <c r="I96" s="29" t="s">
        <v>32</v>
      </c>
      <c r="J96" s="29">
        <v>86</v>
      </c>
    </row>
    <row r="97" spans="1:10" x14ac:dyDescent="0.25">
      <c r="A97" s="29" t="s">
        <v>84</v>
      </c>
      <c r="B97" s="29" t="s">
        <v>59</v>
      </c>
      <c r="C97" s="30">
        <v>20</v>
      </c>
      <c r="D97" s="31">
        <v>12</v>
      </c>
      <c r="E97" s="31">
        <v>2021</v>
      </c>
      <c r="F97" s="31">
        <v>2</v>
      </c>
      <c r="G97" s="29" t="s">
        <v>46</v>
      </c>
      <c r="H97" s="29" t="s">
        <v>37</v>
      </c>
      <c r="I97" s="29" t="s">
        <v>32</v>
      </c>
      <c r="J97" s="29">
        <v>86</v>
      </c>
    </row>
    <row r="98" spans="1:10" x14ac:dyDescent="0.25">
      <c r="A98" s="29" t="s">
        <v>123</v>
      </c>
      <c r="B98" s="29" t="s">
        <v>59</v>
      </c>
      <c r="C98" s="31">
        <v>10</v>
      </c>
      <c r="D98" s="31">
        <v>7</v>
      </c>
      <c r="E98" s="31">
        <v>2019</v>
      </c>
      <c r="F98" s="31">
        <v>1</v>
      </c>
      <c r="G98" s="29" t="s">
        <v>47</v>
      </c>
      <c r="H98" s="29" t="s">
        <v>37</v>
      </c>
      <c r="I98" s="29" t="s">
        <v>34</v>
      </c>
      <c r="J98" s="29">
        <v>87</v>
      </c>
    </row>
    <row r="99" spans="1:10" x14ac:dyDescent="0.25">
      <c r="A99" s="29" t="s">
        <v>129</v>
      </c>
      <c r="B99" s="29" t="s">
        <v>59</v>
      </c>
      <c r="C99" s="31">
        <v>7</v>
      </c>
      <c r="D99" s="31">
        <v>1</v>
      </c>
      <c r="E99" s="31">
        <v>2021</v>
      </c>
      <c r="F99" s="31">
        <v>1</v>
      </c>
      <c r="G99" s="29" t="s">
        <v>45</v>
      </c>
      <c r="H99" s="29" t="s">
        <v>39</v>
      </c>
      <c r="I99" s="29" t="s">
        <v>32</v>
      </c>
      <c r="J99" s="29">
        <v>87</v>
      </c>
    </row>
    <row r="100" spans="1:10" x14ac:dyDescent="0.25">
      <c r="A100" s="29" t="s">
        <v>130</v>
      </c>
      <c r="B100" s="29" t="s">
        <v>59</v>
      </c>
      <c r="C100" s="30">
        <v>4</v>
      </c>
      <c r="D100" s="31">
        <v>4</v>
      </c>
      <c r="E100" s="31">
        <v>2021</v>
      </c>
      <c r="F100" s="31">
        <v>1</v>
      </c>
      <c r="G100" s="29" t="s">
        <v>46</v>
      </c>
      <c r="H100" s="29" t="s">
        <v>37</v>
      </c>
      <c r="I100" s="29" t="s">
        <v>32</v>
      </c>
      <c r="J100" s="29">
        <v>87</v>
      </c>
    </row>
    <row r="101" spans="1:10" x14ac:dyDescent="0.25">
      <c r="A101" s="29" t="s">
        <v>131</v>
      </c>
      <c r="B101" s="29" t="s">
        <v>59</v>
      </c>
      <c r="C101" s="30">
        <v>6</v>
      </c>
      <c r="D101" s="31">
        <v>4</v>
      </c>
      <c r="E101" s="31">
        <v>2021</v>
      </c>
      <c r="F101" s="31">
        <v>2</v>
      </c>
      <c r="G101" s="29" t="s">
        <v>46</v>
      </c>
      <c r="H101" s="29" t="s">
        <v>37</v>
      </c>
      <c r="I101" s="29" t="s">
        <v>32</v>
      </c>
      <c r="J101" s="29">
        <v>88</v>
      </c>
    </row>
    <row r="102" spans="1:10" x14ac:dyDescent="0.25">
      <c r="A102" s="29" t="s">
        <v>104</v>
      </c>
      <c r="B102" s="29" t="s">
        <v>59</v>
      </c>
      <c r="C102" s="31">
        <v>10</v>
      </c>
      <c r="D102" s="31">
        <v>3</v>
      </c>
      <c r="E102" s="31">
        <v>2019</v>
      </c>
      <c r="F102" s="31">
        <v>1</v>
      </c>
      <c r="G102" s="29" t="s">
        <v>47</v>
      </c>
      <c r="H102" s="29" t="s">
        <v>38</v>
      </c>
      <c r="I102" s="29" t="s">
        <v>32</v>
      </c>
      <c r="J102" s="29">
        <v>89</v>
      </c>
    </row>
    <row r="103" spans="1:10" x14ac:dyDescent="0.25">
      <c r="A103" s="29" t="s">
        <v>75</v>
      </c>
      <c r="B103" s="29" t="s">
        <v>59</v>
      </c>
      <c r="C103" s="31">
        <v>1</v>
      </c>
      <c r="D103" s="31">
        <v>9</v>
      </c>
      <c r="E103" s="31">
        <v>2019</v>
      </c>
      <c r="F103" s="31">
        <v>2</v>
      </c>
      <c r="G103" s="29" t="s">
        <v>45</v>
      </c>
      <c r="H103" s="29" t="s">
        <v>37</v>
      </c>
      <c r="I103" s="29" t="s">
        <v>32</v>
      </c>
      <c r="J103" s="29">
        <v>90</v>
      </c>
    </row>
    <row r="104" spans="1:10" x14ac:dyDescent="0.25">
      <c r="A104" s="29" t="s">
        <v>75</v>
      </c>
      <c r="B104" s="29" t="s">
        <v>59</v>
      </c>
      <c r="C104" s="31">
        <v>1</v>
      </c>
      <c r="D104" s="31">
        <v>9</v>
      </c>
      <c r="E104" s="31">
        <v>2019</v>
      </c>
      <c r="F104" s="31">
        <v>2</v>
      </c>
      <c r="G104" s="29" t="s">
        <v>45</v>
      </c>
      <c r="H104" s="29" t="s">
        <v>37</v>
      </c>
      <c r="I104" s="29" t="s">
        <v>32</v>
      </c>
      <c r="J104" s="29">
        <v>90</v>
      </c>
    </row>
    <row r="105" spans="1:10" x14ac:dyDescent="0.25">
      <c r="A105" s="29" t="s">
        <v>75</v>
      </c>
      <c r="B105" s="29" t="s">
        <v>59</v>
      </c>
      <c r="C105" s="31">
        <v>1</v>
      </c>
      <c r="D105" s="31">
        <v>9</v>
      </c>
      <c r="E105" s="31">
        <v>2019</v>
      </c>
      <c r="F105" s="31">
        <v>2</v>
      </c>
      <c r="G105" s="29" t="s">
        <v>45</v>
      </c>
      <c r="H105" s="29" t="s">
        <v>37</v>
      </c>
      <c r="I105" s="29" t="s">
        <v>32</v>
      </c>
      <c r="J105" s="29">
        <v>90</v>
      </c>
    </row>
    <row r="106" spans="1:10" x14ac:dyDescent="0.25">
      <c r="A106" s="29" t="s">
        <v>75</v>
      </c>
      <c r="B106" s="29" t="s">
        <v>59</v>
      </c>
      <c r="C106" s="31">
        <v>1</v>
      </c>
      <c r="D106" s="31">
        <v>9</v>
      </c>
      <c r="E106" s="31">
        <v>2019</v>
      </c>
      <c r="F106" s="31">
        <v>2</v>
      </c>
      <c r="G106" s="29" t="s">
        <v>45</v>
      </c>
      <c r="H106" s="29" t="s">
        <v>37</v>
      </c>
      <c r="I106" s="29" t="s">
        <v>32</v>
      </c>
      <c r="J106" s="29">
        <v>90</v>
      </c>
    </row>
    <row r="107" spans="1:10" x14ac:dyDescent="0.25">
      <c r="A107" s="29" t="s">
        <v>75</v>
      </c>
      <c r="B107" s="29" t="s">
        <v>59</v>
      </c>
      <c r="C107" s="31">
        <v>1</v>
      </c>
      <c r="D107" s="31">
        <v>9</v>
      </c>
      <c r="E107" s="31">
        <v>2019</v>
      </c>
      <c r="F107" s="31">
        <v>2</v>
      </c>
      <c r="G107" s="29" t="s">
        <v>45</v>
      </c>
      <c r="H107" s="29" t="s">
        <v>37</v>
      </c>
      <c r="I107" s="29" t="s">
        <v>32</v>
      </c>
      <c r="J107" s="29">
        <v>90</v>
      </c>
    </row>
    <row r="108" spans="1:10" x14ac:dyDescent="0.25">
      <c r="A108" s="29" t="s">
        <v>75</v>
      </c>
      <c r="B108" s="29" t="s">
        <v>59</v>
      </c>
      <c r="C108" s="31">
        <v>1</v>
      </c>
      <c r="D108" s="31">
        <v>9</v>
      </c>
      <c r="E108" s="31">
        <v>2019</v>
      </c>
      <c r="F108" s="31">
        <v>2</v>
      </c>
      <c r="G108" s="29" t="s">
        <v>45</v>
      </c>
      <c r="H108" s="29" t="s">
        <v>37</v>
      </c>
      <c r="I108" s="29" t="s">
        <v>32</v>
      </c>
      <c r="J108" s="29">
        <v>90</v>
      </c>
    </row>
    <row r="109" spans="1:10" x14ac:dyDescent="0.25">
      <c r="A109" s="29" t="s">
        <v>75</v>
      </c>
      <c r="B109" s="29" t="s">
        <v>59</v>
      </c>
      <c r="C109" s="31">
        <v>1</v>
      </c>
      <c r="D109" s="31">
        <v>9</v>
      </c>
      <c r="E109" s="31">
        <v>2019</v>
      </c>
      <c r="F109" s="31">
        <v>2</v>
      </c>
      <c r="G109" s="29" t="s">
        <v>45</v>
      </c>
      <c r="H109" s="29" t="s">
        <v>37</v>
      </c>
      <c r="I109" s="29" t="s">
        <v>32</v>
      </c>
      <c r="J109" s="29">
        <v>90</v>
      </c>
    </row>
    <row r="110" spans="1:10" x14ac:dyDescent="0.25">
      <c r="A110" s="29" t="s">
        <v>75</v>
      </c>
      <c r="B110" s="29" t="s">
        <v>59</v>
      </c>
      <c r="C110" s="31">
        <v>1</v>
      </c>
      <c r="D110" s="31">
        <v>9</v>
      </c>
      <c r="E110" s="31">
        <v>2019</v>
      </c>
      <c r="F110" s="31">
        <v>2</v>
      </c>
      <c r="G110" s="29" t="s">
        <v>45</v>
      </c>
      <c r="H110" s="29" t="s">
        <v>37</v>
      </c>
      <c r="I110" s="29" t="s">
        <v>34</v>
      </c>
      <c r="J110" s="29">
        <v>90</v>
      </c>
    </row>
    <row r="111" spans="1:10" x14ac:dyDescent="0.25">
      <c r="A111" s="29" t="s">
        <v>75</v>
      </c>
      <c r="B111" s="29" t="s">
        <v>59</v>
      </c>
      <c r="C111" s="31">
        <v>1</v>
      </c>
      <c r="D111" s="31">
        <v>9</v>
      </c>
      <c r="E111" s="31">
        <v>2019</v>
      </c>
      <c r="F111" s="31">
        <v>2</v>
      </c>
      <c r="G111" s="29" t="s">
        <v>45</v>
      </c>
      <c r="H111" s="29" t="s">
        <v>37</v>
      </c>
      <c r="I111" s="29" t="s">
        <v>34</v>
      </c>
      <c r="J111" s="29">
        <v>90</v>
      </c>
    </row>
    <row r="112" spans="1:10" x14ac:dyDescent="0.25">
      <c r="A112" s="29" t="s">
        <v>122</v>
      </c>
      <c r="B112" s="29" t="s">
        <v>59</v>
      </c>
      <c r="C112" s="31">
        <v>24</v>
      </c>
      <c r="D112" s="31">
        <v>4</v>
      </c>
      <c r="E112" s="31">
        <v>2019</v>
      </c>
      <c r="F112" s="31">
        <v>2</v>
      </c>
      <c r="G112" s="29" t="s">
        <v>47</v>
      </c>
      <c r="H112" s="29" t="s">
        <v>38</v>
      </c>
      <c r="I112" s="29" t="s">
        <v>32</v>
      </c>
      <c r="J112" s="29">
        <v>91</v>
      </c>
    </row>
    <row r="113" spans="1:10" x14ac:dyDescent="0.25">
      <c r="A113" s="29" t="s">
        <v>132</v>
      </c>
      <c r="B113" s="29" t="s">
        <v>59</v>
      </c>
      <c r="C113" s="31">
        <v>22</v>
      </c>
      <c r="D113" s="31">
        <v>7</v>
      </c>
      <c r="E113" s="31">
        <v>2020</v>
      </c>
      <c r="F113" s="31">
        <v>1</v>
      </c>
      <c r="G113" s="29" t="s">
        <v>47</v>
      </c>
      <c r="H113" s="29" t="s">
        <v>37</v>
      </c>
      <c r="I113" s="29" t="s">
        <v>32</v>
      </c>
      <c r="J113" s="29">
        <v>92</v>
      </c>
    </row>
    <row r="114" spans="1:10" x14ac:dyDescent="0.25">
      <c r="A114" s="29" t="s">
        <v>133</v>
      </c>
      <c r="B114" s="29" t="s">
        <v>59</v>
      </c>
      <c r="C114" s="31">
        <v>20</v>
      </c>
      <c r="D114" s="31">
        <v>8</v>
      </c>
      <c r="E114" s="31">
        <v>2020</v>
      </c>
      <c r="F114" s="31">
        <v>1</v>
      </c>
      <c r="G114" s="29" t="s">
        <v>47</v>
      </c>
      <c r="H114" s="29" t="s">
        <v>38</v>
      </c>
      <c r="I114" s="29" t="s">
        <v>32</v>
      </c>
      <c r="J114" s="29">
        <v>92</v>
      </c>
    </row>
    <row r="115" spans="1:10" x14ac:dyDescent="0.25">
      <c r="A115" s="29" t="s">
        <v>133</v>
      </c>
      <c r="B115" s="29" t="s">
        <v>59</v>
      </c>
      <c r="C115" s="31">
        <v>20</v>
      </c>
      <c r="D115" s="31">
        <v>8</v>
      </c>
      <c r="E115" s="31">
        <v>2020</v>
      </c>
      <c r="F115" s="31">
        <v>1</v>
      </c>
      <c r="G115" s="29" t="s">
        <v>47</v>
      </c>
      <c r="H115" s="29" t="s">
        <v>37</v>
      </c>
      <c r="I115" s="29" t="s">
        <v>32</v>
      </c>
      <c r="J115" s="29">
        <v>92</v>
      </c>
    </row>
    <row r="116" spans="1:10" x14ac:dyDescent="0.25">
      <c r="A116" s="29" t="s">
        <v>134</v>
      </c>
      <c r="B116" s="29" t="s">
        <v>59</v>
      </c>
      <c r="C116" s="31">
        <v>20</v>
      </c>
      <c r="D116" s="31">
        <v>8</v>
      </c>
      <c r="E116" s="31">
        <v>2020</v>
      </c>
      <c r="F116" s="31">
        <v>1</v>
      </c>
      <c r="G116" s="29" t="s">
        <v>47</v>
      </c>
      <c r="H116" s="29" t="s">
        <v>38</v>
      </c>
      <c r="I116" s="29" t="s">
        <v>32</v>
      </c>
      <c r="J116" s="29">
        <v>92</v>
      </c>
    </row>
    <row r="117" spans="1:10" x14ac:dyDescent="0.25">
      <c r="A117" s="29" t="s">
        <v>134</v>
      </c>
      <c r="B117" s="29" t="s">
        <v>59</v>
      </c>
      <c r="C117" s="31">
        <v>20</v>
      </c>
      <c r="D117" s="31">
        <v>8</v>
      </c>
      <c r="E117" s="31">
        <v>2020</v>
      </c>
      <c r="F117" s="31">
        <v>1</v>
      </c>
      <c r="G117" s="29" t="s">
        <v>47</v>
      </c>
      <c r="H117" s="29" t="s">
        <v>37</v>
      </c>
      <c r="I117" s="29" t="s">
        <v>32</v>
      </c>
      <c r="J117" s="29">
        <v>92</v>
      </c>
    </row>
    <row r="118" spans="1:10" x14ac:dyDescent="0.25">
      <c r="A118" s="29" t="s">
        <v>135</v>
      </c>
      <c r="B118" s="29" t="s">
        <v>59</v>
      </c>
      <c r="C118" s="31">
        <v>13</v>
      </c>
      <c r="D118" s="31">
        <v>8</v>
      </c>
      <c r="E118" s="31">
        <v>2020</v>
      </c>
      <c r="F118" s="31">
        <v>1</v>
      </c>
      <c r="G118" s="29" t="s">
        <v>47</v>
      </c>
      <c r="H118" s="29" t="s">
        <v>37</v>
      </c>
      <c r="I118" s="29" t="s">
        <v>32</v>
      </c>
      <c r="J118" s="29">
        <v>93</v>
      </c>
    </row>
    <row r="119" spans="1:10" x14ac:dyDescent="0.25">
      <c r="A119" s="28" t="s">
        <v>136</v>
      </c>
      <c r="B119" s="29" t="s">
        <v>59</v>
      </c>
      <c r="C119" s="30">
        <v>5</v>
      </c>
      <c r="D119" s="31">
        <v>7</v>
      </c>
      <c r="E119" s="31">
        <v>2021</v>
      </c>
      <c r="F119" s="31">
        <v>1</v>
      </c>
      <c r="G119" s="29" t="s">
        <v>46</v>
      </c>
      <c r="H119" s="29" t="s">
        <v>37</v>
      </c>
      <c r="I119" s="29" t="s">
        <v>32</v>
      </c>
      <c r="J119" s="29">
        <v>93</v>
      </c>
    </row>
    <row r="120" spans="1:10" x14ac:dyDescent="0.25">
      <c r="A120" s="28" t="s">
        <v>136</v>
      </c>
      <c r="B120" s="29" t="s">
        <v>59</v>
      </c>
      <c r="C120" s="30">
        <v>5</v>
      </c>
      <c r="D120" s="31">
        <v>7</v>
      </c>
      <c r="E120" s="31">
        <v>2021</v>
      </c>
      <c r="F120" s="31">
        <v>1</v>
      </c>
      <c r="G120" s="29" t="s">
        <v>46</v>
      </c>
      <c r="H120" s="29" t="s">
        <v>37</v>
      </c>
      <c r="I120" s="29" t="s">
        <v>32</v>
      </c>
      <c r="J120" s="29">
        <v>93</v>
      </c>
    </row>
    <row r="121" spans="1:10" x14ac:dyDescent="0.25">
      <c r="A121" s="29" t="s">
        <v>137</v>
      </c>
      <c r="B121" s="29" t="s">
        <v>59</v>
      </c>
      <c r="C121" s="31">
        <v>9</v>
      </c>
      <c r="D121" s="31">
        <v>3</v>
      </c>
      <c r="E121" s="31">
        <v>2021</v>
      </c>
      <c r="F121" s="31">
        <v>1</v>
      </c>
      <c r="G121" s="29" t="s">
        <v>46</v>
      </c>
      <c r="H121" s="29" t="s">
        <v>37</v>
      </c>
      <c r="I121" s="29" t="s">
        <v>34</v>
      </c>
      <c r="J121" s="29">
        <v>95</v>
      </c>
    </row>
    <row r="122" spans="1:10" x14ac:dyDescent="0.25">
      <c r="A122" s="29" t="s">
        <v>138</v>
      </c>
      <c r="B122" s="29" t="s">
        <v>59</v>
      </c>
      <c r="C122" s="30">
        <v>30</v>
      </c>
      <c r="D122" s="31">
        <v>6</v>
      </c>
      <c r="E122" s="31">
        <v>2021</v>
      </c>
      <c r="F122" s="31">
        <v>3</v>
      </c>
      <c r="G122" s="29" t="s">
        <v>46</v>
      </c>
      <c r="H122" s="29" t="s">
        <v>38</v>
      </c>
      <c r="I122" s="29" t="s">
        <v>32</v>
      </c>
      <c r="J122" s="29">
        <v>95</v>
      </c>
    </row>
    <row r="123" spans="1:10" x14ac:dyDescent="0.25">
      <c r="A123" s="29" t="s">
        <v>128</v>
      </c>
      <c r="B123" s="29" t="s">
        <v>59</v>
      </c>
      <c r="C123" s="30">
        <v>23</v>
      </c>
      <c r="D123" s="31">
        <v>5</v>
      </c>
      <c r="E123" s="31">
        <v>2021</v>
      </c>
      <c r="F123" s="31">
        <v>1</v>
      </c>
      <c r="G123" s="29" t="s">
        <v>46</v>
      </c>
      <c r="H123" s="29" t="s">
        <v>38</v>
      </c>
      <c r="I123" s="29" t="s">
        <v>32</v>
      </c>
      <c r="J123" s="29">
        <v>96</v>
      </c>
    </row>
    <row r="124" spans="1:10" x14ac:dyDescent="0.25">
      <c r="A124" s="29" t="s">
        <v>139</v>
      </c>
      <c r="B124" s="29" t="s">
        <v>59</v>
      </c>
      <c r="C124" s="30">
        <v>1</v>
      </c>
      <c r="D124" s="31">
        <v>4</v>
      </c>
      <c r="E124" s="31">
        <v>2021</v>
      </c>
      <c r="F124" s="31">
        <v>2</v>
      </c>
      <c r="G124" s="29" t="s">
        <v>46</v>
      </c>
      <c r="H124" s="29" t="s">
        <v>38</v>
      </c>
      <c r="I124" s="29" t="s">
        <v>32</v>
      </c>
      <c r="J124" s="29">
        <v>97</v>
      </c>
    </row>
    <row r="125" spans="1:10" x14ac:dyDescent="0.25">
      <c r="A125" s="29" t="s">
        <v>96</v>
      </c>
      <c r="B125" s="29" t="s">
        <v>59</v>
      </c>
      <c r="C125" s="30">
        <v>24</v>
      </c>
      <c r="D125" s="31">
        <v>4</v>
      </c>
      <c r="E125" s="31">
        <v>2021</v>
      </c>
      <c r="F125" s="31">
        <v>3</v>
      </c>
      <c r="G125" s="29" t="s">
        <v>46</v>
      </c>
      <c r="H125" s="29" t="s">
        <v>37</v>
      </c>
      <c r="I125" s="29" t="s">
        <v>32</v>
      </c>
      <c r="J125" s="29">
        <v>97</v>
      </c>
    </row>
    <row r="126" spans="1:10" x14ac:dyDescent="0.25">
      <c r="A126" s="29" t="s">
        <v>96</v>
      </c>
      <c r="B126" s="29" t="s">
        <v>59</v>
      </c>
      <c r="C126" s="30">
        <v>24</v>
      </c>
      <c r="D126" s="31">
        <v>4</v>
      </c>
      <c r="E126" s="31">
        <v>2021</v>
      </c>
      <c r="F126" s="31">
        <v>3</v>
      </c>
      <c r="G126" s="29" t="s">
        <v>46</v>
      </c>
      <c r="H126" s="29" t="s">
        <v>37</v>
      </c>
      <c r="I126" s="29" t="s">
        <v>32</v>
      </c>
      <c r="J126" s="29">
        <v>97</v>
      </c>
    </row>
    <row r="127" spans="1:10" x14ac:dyDescent="0.25">
      <c r="A127" s="29" t="s">
        <v>96</v>
      </c>
      <c r="B127" s="29" t="s">
        <v>59</v>
      </c>
      <c r="C127" s="30">
        <v>24</v>
      </c>
      <c r="D127" s="31">
        <v>4</v>
      </c>
      <c r="E127" s="31">
        <v>2021</v>
      </c>
      <c r="F127" s="31">
        <v>3</v>
      </c>
      <c r="G127" s="29" t="s">
        <v>46</v>
      </c>
      <c r="H127" s="29" t="s">
        <v>37</v>
      </c>
      <c r="I127" s="29" t="s">
        <v>34</v>
      </c>
      <c r="J127" s="29">
        <v>97</v>
      </c>
    </row>
    <row r="128" spans="1:10" x14ac:dyDescent="0.25">
      <c r="A128" s="29" t="s">
        <v>140</v>
      </c>
      <c r="B128" s="29" t="s">
        <v>59</v>
      </c>
      <c r="C128" s="31">
        <v>16</v>
      </c>
      <c r="D128" s="31">
        <v>8</v>
      </c>
      <c r="E128" s="31">
        <v>2018</v>
      </c>
      <c r="F128" s="31">
        <v>1</v>
      </c>
      <c r="G128" s="29" t="s">
        <v>47</v>
      </c>
      <c r="H128" s="29" t="s">
        <v>37</v>
      </c>
      <c r="I128" s="29" t="s">
        <v>34</v>
      </c>
      <c r="J128" s="29">
        <v>98</v>
      </c>
    </row>
    <row r="129" spans="1:10" x14ac:dyDescent="0.25">
      <c r="A129" s="29" t="s">
        <v>141</v>
      </c>
      <c r="B129" s="29" t="s">
        <v>59</v>
      </c>
      <c r="C129" s="31">
        <v>23</v>
      </c>
      <c r="D129" s="31">
        <v>7</v>
      </c>
      <c r="E129" s="31">
        <v>2020</v>
      </c>
      <c r="F129" s="31">
        <v>1</v>
      </c>
      <c r="G129" s="29" t="s">
        <v>47</v>
      </c>
      <c r="H129" s="29" t="s">
        <v>38</v>
      </c>
      <c r="I129" s="29" t="s">
        <v>32</v>
      </c>
      <c r="J129" s="29">
        <v>98</v>
      </c>
    </row>
    <row r="130" spans="1:10" x14ac:dyDescent="0.25">
      <c r="A130" s="29" t="s">
        <v>141</v>
      </c>
      <c r="B130" s="29" t="s">
        <v>59</v>
      </c>
      <c r="C130" s="31">
        <v>23</v>
      </c>
      <c r="D130" s="31">
        <v>7</v>
      </c>
      <c r="E130" s="31">
        <v>2020</v>
      </c>
      <c r="F130" s="31">
        <v>1</v>
      </c>
      <c r="G130" s="29" t="s">
        <v>47</v>
      </c>
      <c r="H130" s="29" t="s">
        <v>38</v>
      </c>
      <c r="I130" s="29" t="s">
        <v>32</v>
      </c>
      <c r="J130" s="29">
        <v>98</v>
      </c>
    </row>
    <row r="131" spans="1:10" x14ac:dyDescent="0.25">
      <c r="A131" s="29" t="s">
        <v>142</v>
      </c>
      <c r="B131" s="29" t="s">
        <v>59</v>
      </c>
      <c r="C131" s="31">
        <v>4</v>
      </c>
      <c r="D131" s="31">
        <v>11</v>
      </c>
      <c r="E131" s="31">
        <v>2020</v>
      </c>
      <c r="F131" s="31">
        <v>1</v>
      </c>
      <c r="G131" s="29" t="s">
        <v>47</v>
      </c>
      <c r="H131" s="29" t="s">
        <v>38</v>
      </c>
      <c r="I131" s="29" t="s">
        <v>32</v>
      </c>
      <c r="J131" s="29">
        <v>98</v>
      </c>
    </row>
    <row r="132" spans="1:10" x14ac:dyDescent="0.25">
      <c r="A132" s="29" t="s">
        <v>143</v>
      </c>
      <c r="B132" s="29" t="s">
        <v>59</v>
      </c>
      <c r="C132" s="31">
        <v>10</v>
      </c>
      <c r="D132" s="31">
        <v>3</v>
      </c>
      <c r="E132" s="31">
        <v>2021</v>
      </c>
      <c r="F132" s="31">
        <v>2</v>
      </c>
      <c r="G132" s="29" t="s">
        <v>46</v>
      </c>
      <c r="H132" s="29" t="s">
        <v>37</v>
      </c>
      <c r="I132" s="29" t="s">
        <v>34</v>
      </c>
      <c r="J132" s="29">
        <v>98</v>
      </c>
    </row>
    <row r="133" spans="1:10" x14ac:dyDescent="0.25">
      <c r="A133" s="29" t="s">
        <v>144</v>
      </c>
      <c r="B133" s="29" t="s">
        <v>59</v>
      </c>
      <c r="C133" s="31">
        <v>17</v>
      </c>
      <c r="D133" s="31">
        <v>3</v>
      </c>
      <c r="E133" s="31">
        <v>2021</v>
      </c>
      <c r="F133" s="31">
        <v>2</v>
      </c>
      <c r="G133" s="29" t="s">
        <v>46</v>
      </c>
      <c r="H133" s="29" t="s">
        <v>37</v>
      </c>
      <c r="I133" s="29" t="s">
        <v>34</v>
      </c>
      <c r="J133" s="29">
        <v>98</v>
      </c>
    </row>
    <row r="134" spans="1:10" x14ac:dyDescent="0.25">
      <c r="A134" s="29" t="s">
        <v>144</v>
      </c>
      <c r="B134" s="29" t="s">
        <v>59</v>
      </c>
      <c r="C134" s="31">
        <v>17</v>
      </c>
      <c r="D134" s="31">
        <v>3</v>
      </c>
      <c r="E134" s="31">
        <v>2021</v>
      </c>
      <c r="F134" s="31">
        <v>2</v>
      </c>
      <c r="G134" s="29" t="s">
        <v>46</v>
      </c>
      <c r="H134" s="29" t="s">
        <v>37</v>
      </c>
      <c r="I134" s="29" t="s">
        <v>34</v>
      </c>
      <c r="J134" s="29">
        <v>98</v>
      </c>
    </row>
    <row r="135" spans="1:10" x14ac:dyDescent="0.25">
      <c r="A135" s="29" t="s">
        <v>75</v>
      </c>
      <c r="B135" s="29" t="s">
        <v>59</v>
      </c>
      <c r="C135" s="31">
        <v>1</v>
      </c>
      <c r="D135" s="31">
        <v>9</v>
      </c>
      <c r="E135" s="31">
        <v>2019</v>
      </c>
      <c r="F135" s="31">
        <v>2</v>
      </c>
      <c r="G135" s="29" t="s">
        <v>45</v>
      </c>
      <c r="H135" s="29" t="s">
        <v>37</v>
      </c>
      <c r="I135" s="29" t="s">
        <v>32</v>
      </c>
      <c r="J135" s="29">
        <v>100</v>
      </c>
    </row>
    <row r="136" spans="1:10" x14ac:dyDescent="0.25">
      <c r="A136" s="29" t="s">
        <v>145</v>
      </c>
      <c r="B136" s="29" t="s">
        <v>59</v>
      </c>
      <c r="C136" s="31">
        <v>24</v>
      </c>
      <c r="D136" s="31">
        <v>8</v>
      </c>
      <c r="E136" s="31">
        <v>2017</v>
      </c>
      <c r="F136" s="31">
        <v>2</v>
      </c>
      <c r="G136" s="29" t="s">
        <v>47</v>
      </c>
      <c r="H136" s="29" t="s">
        <v>37</v>
      </c>
      <c r="I136" s="29" t="s">
        <v>34</v>
      </c>
      <c r="J136" s="29">
        <v>102</v>
      </c>
    </row>
    <row r="137" spans="1:10" x14ac:dyDescent="0.25">
      <c r="A137" s="29" t="s">
        <v>146</v>
      </c>
      <c r="B137" s="29" t="s">
        <v>59</v>
      </c>
      <c r="C137" s="31">
        <v>22</v>
      </c>
      <c r="D137" s="31">
        <v>10</v>
      </c>
      <c r="E137" s="31">
        <v>2018</v>
      </c>
      <c r="F137" s="31">
        <v>2</v>
      </c>
      <c r="G137" s="29" t="s">
        <v>47</v>
      </c>
      <c r="H137" s="29" t="s">
        <v>38</v>
      </c>
      <c r="I137" s="29" t="s">
        <v>32</v>
      </c>
      <c r="J137" s="29">
        <v>102</v>
      </c>
    </row>
    <row r="138" spans="1:10" x14ac:dyDescent="0.25">
      <c r="A138" s="29" t="s">
        <v>147</v>
      </c>
      <c r="B138" s="29" t="s">
        <v>59</v>
      </c>
      <c r="C138" s="31">
        <v>14</v>
      </c>
      <c r="D138" s="31">
        <v>10</v>
      </c>
      <c r="E138" s="31">
        <v>2019</v>
      </c>
      <c r="F138" s="31">
        <v>1</v>
      </c>
      <c r="G138" s="29" t="s">
        <v>45</v>
      </c>
      <c r="H138" s="29" t="s">
        <v>38</v>
      </c>
      <c r="I138" s="29" t="s">
        <v>32</v>
      </c>
      <c r="J138" s="29">
        <v>102</v>
      </c>
    </row>
    <row r="139" spans="1:10" x14ac:dyDescent="0.25">
      <c r="A139" s="29" t="s">
        <v>148</v>
      </c>
      <c r="B139" s="29" t="s">
        <v>59</v>
      </c>
      <c r="C139" s="31">
        <v>2</v>
      </c>
      <c r="D139" s="31">
        <v>7</v>
      </c>
      <c r="E139" s="31">
        <v>2020</v>
      </c>
      <c r="F139" s="31">
        <v>1</v>
      </c>
      <c r="G139" s="29" t="s">
        <v>47</v>
      </c>
      <c r="H139" s="29" t="s">
        <v>37</v>
      </c>
      <c r="I139" s="29" t="s">
        <v>34</v>
      </c>
      <c r="J139" s="29">
        <v>102</v>
      </c>
    </row>
    <row r="140" spans="1:10" x14ac:dyDescent="0.25">
      <c r="A140" s="29" t="s">
        <v>142</v>
      </c>
      <c r="B140" s="29" t="s">
        <v>59</v>
      </c>
      <c r="C140" s="31">
        <v>4</v>
      </c>
      <c r="D140" s="31">
        <v>11</v>
      </c>
      <c r="E140" s="31">
        <v>2020</v>
      </c>
      <c r="F140" s="31">
        <v>1</v>
      </c>
      <c r="G140" s="29" t="s">
        <v>47</v>
      </c>
      <c r="H140" s="29" t="s">
        <v>37</v>
      </c>
      <c r="I140" s="29" t="s">
        <v>32</v>
      </c>
      <c r="J140" s="29">
        <v>102</v>
      </c>
    </row>
    <row r="141" spans="1:10" x14ac:dyDescent="0.25">
      <c r="A141" s="29" t="s">
        <v>91</v>
      </c>
      <c r="B141" s="29" t="s">
        <v>59</v>
      </c>
      <c r="C141" s="31">
        <v>3</v>
      </c>
      <c r="D141" s="31">
        <v>3</v>
      </c>
      <c r="E141" s="31">
        <v>2021</v>
      </c>
      <c r="F141" s="31">
        <v>2</v>
      </c>
      <c r="G141" s="29" t="s">
        <v>46</v>
      </c>
      <c r="H141" s="29" t="s">
        <v>37</v>
      </c>
      <c r="I141" s="29" t="s">
        <v>34</v>
      </c>
      <c r="J141" s="29">
        <v>105</v>
      </c>
    </row>
    <row r="142" spans="1:10" x14ac:dyDescent="0.25">
      <c r="A142" s="29" t="s">
        <v>149</v>
      </c>
      <c r="B142" s="29" t="s">
        <v>59</v>
      </c>
      <c r="C142" s="30">
        <v>18</v>
      </c>
      <c r="D142" s="31">
        <v>11</v>
      </c>
      <c r="E142" s="31">
        <v>2021</v>
      </c>
      <c r="F142" s="31">
        <v>1</v>
      </c>
      <c r="G142" s="29" t="s">
        <v>46</v>
      </c>
      <c r="H142" s="29" t="s">
        <v>37</v>
      </c>
      <c r="I142" s="29" t="s">
        <v>32</v>
      </c>
      <c r="J142" s="29">
        <v>105</v>
      </c>
    </row>
    <row r="143" spans="1:10" x14ac:dyDescent="0.25">
      <c r="A143" s="28" t="s">
        <v>150</v>
      </c>
      <c r="B143" s="29" t="s">
        <v>59</v>
      </c>
      <c r="C143" s="30">
        <v>8</v>
      </c>
      <c r="D143" s="31">
        <v>7</v>
      </c>
      <c r="E143" s="31">
        <v>2021</v>
      </c>
      <c r="F143" s="31">
        <v>1</v>
      </c>
      <c r="G143" s="29" t="s">
        <v>46</v>
      </c>
      <c r="H143" s="29" t="s">
        <v>38</v>
      </c>
      <c r="I143" s="29" t="s">
        <v>32</v>
      </c>
      <c r="J143" s="29">
        <v>106</v>
      </c>
    </row>
    <row r="144" spans="1:10" x14ac:dyDescent="0.25">
      <c r="A144" s="29" t="s">
        <v>151</v>
      </c>
      <c r="B144" s="29" t="s">
        <v>59</v>
      </c>
      <c r="C144" s="31">
        <v>24</v>
      </c>
      <c r="D144" s="31">
        <v>4</v>
      </c>
      <c r="E144" s="31">
        <v>2019</v>
      </c>
      <c r="F144" s="31">
        <v>1</v>
      </c>
      <c r="G144" s="29" t="s">
        <v>47</v>
      </c>
      <c r="H144" s="29" t="s">
        <v>37</v>
      </c>
      <c r="I144" s="29" t="s">
        <v>34</v>
      </c>
      <c r="J144" s="29">
        <v>107</v>
      </c>
    </row>
    <row r="145" spans="1:10" x14ac:dyDescent="0.25">
      <c r="A145" s="29" t="s">
        <v>152</v>
      </c>
      <c r="B145" s="29" t="s">
        <v>59</v>
      </c>
      <c r="C145" s="31">
        <v>2</v>
      </c>
      <c r="D145" s="31">
        <v>5</v>
      </c>
      <c r="E145" s="31">
        <v>2019</v>
      </c>
      <c r="F145" s="31">
        <v>2</v>
      </c>
      <c r="G145" s="29" t="s">
        <v>47</v>
      </c>
      <c r="H145" s="29" t="s">
        <v>37</v>
      </c>
      <c r="I145" s="29" t="s">
        <v>32</v>
      </c>
      <c r="J145" s="29">
        <v>107</v>
      </c>
    </row>
    <row r="146" spans="1:10" x14ac:dyDescent="0.25">
      <c r="A146" s="29" t="s">
        <v>153</v>
      </c>
      <c r="B146" s="29" t="s">
        <v>59</v>
      </c>
      <c r="C146" s="31">
        <v>26</v>
      </c>
      <c r="D146" s="31">
        <v>8</v>
      </c>
      <c r="E146" s="31">
        <v>2019</v>
      </c>
      <c r="F146" s="31">
        <v>1</v>
      </c>
      <c r="G146" s="29" t="s">
        <v>47</v>
      </c>
      <c r="H146" s="29" t="s">
        <v>37</v>
      </c>
      <c r="I146" s="29" t="s">
        <v>34</v>
      </c>
      <c r="J146" s="29">
        <v>107</v>
      </c>
    </row>
    <row r="147" spans="1:10" x14ac:dyDescent="0.25">
      <c r="A147" s="29" t="s">
        <v>154</v>
      </c>
      <c r="B147" s="29" t="s">
        <v>59</v>
      </c>
      <c r="C147" s="31">
        <v>14</v>
      </c>
      <c r="D147" s="31">
        <v>10</v>
      </c>
      <c r="E147" s="31">
        <v>2021</v>
      </c>
      <c r="F147" s="31">
        <v>2</v>
      </c>
      <c r="G147" s="29" t="s">
        <v>46</v>
      </c>
      <c r="H147" s="29" t="s">
        <v>37</v>
      </c>
      <c r="I147" s="29" t="s">
        <v>32</v>
      </c>
      <c r="J147" s="29">
        <v>107</v>
      </c>
    </row>
    <row r="148" spans="1:10" x14ac:dyDescent="0.25">
      <c r="A148" s="29" t="s">
        <v>155</v>
      </c>
      <c r="B148" s="29" t="s">
        <v>59</v>
      </c>
      <c r="C148" s="31">
        <v>8</v>
      </c>
      <c r="D148" s="31">
        <v>7</v>
      </c>
      <c r="E148" s="31">
        <v>2020</v>
      </c>
      <c r="F148" s="31">
        <v>2</v>
      </c>
      <c r="G148" s="29" t="s">
        <v>47</v>
      </c>
      <c r="H148" s="29" t="s">
        <v>38</v>
      </c>
      <c r="I148" s="29" t="s">
        <v>32</v>
      </c>
      <c r="J148" s="29">
        <v>108</v>
      </c>
    </row>
    <row r="149" spans="1:10" x14ac:dyDescent="0.25">
      <c r="A149" s="29" t="s">
        <v>156</v>
      </c>
      <c r="B149" s="29" t="s">
        <v>59</v>
      </c>
      <c r="C149" s="31">
        <v>2</v>
      </c>
      <c r="D149" s="31">
        <v>3</v>
      </c>
      <c r="E149" s="31">
        <v>2021</v>
      </c>
      <c r="F149" s="31">
        <v>1</v>
      </c>
      <c r="G149" s="29" t="s">
        <v>46</v>
      </c>
      <c r="H149" s="29" t="s">
        <v>37</v>
      </c>
      <c r="I149" s="29" t="s">
        <v>32</v>
      </c>
      <c r="J149" s="29">
        <v>108</v>
      </c>
    </row>
    <row r="150" spans="1:10" x14ac:dyDescent="0.25">
      <c r="A150" s="29" t="s">
        <v>99</v>
      </c>
      <c r="B150" s="29" t="s">
        <v>59</v>
      </c>
      <c r="C150" s="31">
        <v>3</v>
      </c>
      <c r="D150" s="31">
        <v>3</v>
      </c>
      <c r="E150" s="31">
        <v>2021</v>
      </c>
      <c r="F150" s="31">
        <v>1</v>
      </c>
      <c r="G150" s="29" t="s">
        <v>46</v>
      </c>
      <c r="H150" s="29" t="s">
        <v>38</v>
      </c>
      <c r="I150" s="29" t="s">
        <v>34</v>
      </c>
      <c r="J150" s="29">
        <v>108</v>
      </c>
    </row>
    <row r="151" spans="1:10" x14ac:dyDescent="0.25">
      <c r="A151" s="28" t="s">
        <v>157</v>
      </c>
      <c r="B151" s="29" t="s">
        <v>59</v>
      </c>
      <c r="C151" s="30">
        <v>12</v>
      </c>
      <c r="D151" s="31">
        <v>7</v>
      </c>
      <c r="E151" s="31">
        <v>2021</v>
      </c>
      <c r="F151" s="31">
        <v>1</v>
      </c>
      <c r="G151" s="29" t="s">
        <v>46</v>
      </c>
      <c r="H151" s="29" t="s">
        <v>38</v>
      </c>
      <c r="I151" s="29" t="s">
        <v>32</v>
      </c>
      <c r="J151" s="29">
        <v>109</v>
      </c>
    </row>
    <row r="152" spans="1:10" x14ac:dyDescent="0.25">
      <c r="A152" s="29" t="s">
        <v>158</v>
      </c>
      <c r="B152" s="29" t="s">
        <v>59</v>
      </c>
      <c r="C152" s="31">
        <v>11</v>
      </c>
      <c r="D152" s="31">
        <v>10</v>
      </c>
      <c r="E152" s="31">
        <v>2018</v>
      </c>
      <c r="F152" s="31">
        <v>1</v>
      </c>
      <c r="G152" s="29" t="s">
        <v>47</v>
      </c>
      <c r="H152" s="29" t="s">
        <v>37</v>
      </c>
      <c r="I152" s="29" t="s">
        <v>32</v>
      </c>
      <c r="J152" s="29">
        <v>110</v>
      </c>
    </row>
    <row r="153" spans="1:10" x14ac:dyDescent="0.25">
      <c r="A153" s="29" t="s">
        <v>159</v>
      </c>
      <c r="B153" s="29" t="s">
        <v>59</v>
      </c>
      <c r="C153" s="30">
        <v>3</v>
      </c>
      <c r="D153" s="31">
        <v>5</v>
      </c>
      <c r="E153" s="31">
        <v>2021</v>
      </c>
      <c r="F153" s="31">
        <v>2</v>
      </c>
      <c r="G153" s="29" t="s">
        <v>46</v>
      </c>
      <c r="H153" s="29" t="s">
        <v>38</v>
      </c>
      <c r="I153" s="29" t="s">
        <v>32</v>
      </c>
      <c r="J153" s="29">
        <v>110</v>
      </c>
    </row>
    <row r="154" spans="1:10" x14ac:dyDescent="0.25">
      <c r="A154" s="29" t="s">
        <v>160</v>
      </c>
      <c r="B154" s="29" t="s">
        <v>59</v>
      </c>
      <c r="C154" s="31">
        <v>9</v>
      </c>
      <c r="D154" s="31">
        <v>9</v>
      </c>
      <c r="E154" s="31">
        <v>2019</v>
      </c>
      <c r="F154" s="31">
        <v>2</v>
      </c>
      <c r="G154" s="29" t="s">
        <v>45</v>
      </c>
      <c r="H154" s="29" t="s">
        <v>37</v>
      </c>
      <c r="I154" s="29" t="s">
        <v>34</v>
      </c>
      <c r="J154" s="29">
        <v>111</v>
      </c>
    </row>
    <row r="155" spans="1:10" x14ac:dyDescent="0.25">
      <c r="A155" s="29" t="s">
        <v>161</v>
      </c>
      <c r="B155" s="29" t="s">
        <v>59</v>
      </c>
      <c r="C155" s="31">
        <v>18</v>
      </c>
      <c r="D155" s="31">
        <v>10</v>
      </c>
      <c r="E155" s="31">
        <v>2021</v>
      </c>
      <c r="F155" s="31">
        <v>2</v>
      </c>
      <c r="G155" s="29" t="s">
        <v>46</v>
      </c>
      <c r="H155" s="29" t="s">
        <v>38</v>
      </c>
      <c r="I155" s="29" t="s">
        <v>32</v>
      </c>
      <c r="J155" s="29">
        <v>112</v>
      </c>
    </row>
    <row r="156" spans="1:10" x14ac:dyDescent="0.25">
      <c r="A156" s="29" t="s">
        <v>162</v>
      </c>
      <c r="B156" s="29" t="s">
        <v>59</v>
      </c>
      <c r="C156" s="31">
        <v>12</v>
      </c>
      <c r="D156" s="31">
        <v>8</v>
      </c>
      <c r="E156" s="31">
        <v>2020</v>
      </c>
      <c r="F156" s="31">
        <v>2</v>
      </c>
      <c r="G156" s="29" t="s">
        <v>47</v>
      </c>
      <c r="H156" s="29" t="s">
        <v>37</v>
      </c>
      <c r="I156" s="29" t="s">
        <v>32</v>
      </c>
      <c r="J156" s="29">
        <v>113</v>
      </c>
    </row>
    <row r="157" spans="1:10" x14ac:dyDescent="0.25">
      <c r="A157" s="29" t="s">
        <v>163</v>
      </c>
      <c r="B157" s="29" t="s">
        <v>59</v>
      </c>
      <c r="C157" s="31">
        <v>21</v>
      </c>
      <c r="D157" s="31">
        <v>12</v>
      </c>
      <c r="E157" s="31">
        <v>2019</v>
      </c>
      <c r="F157" s="31">
        <v>1</v>
      </c>
      <c r="G157" s="29" t="s">
        <v>45</v>
      </c>
      <c r="H157" s="29" t="s">
        <v>37</v>
      </c>
      <c r="I157" s="29" t="s">
        <v>32</v>
      </c>
      <c r="J157" s="29">
        <v>114</v>
      </c>
    </row>
    <row r="158" spans="1:10" x14ac:dyDescent="0.25">
      <c r="A158" s="29" t="s">
        <v>164</v>
      </c>
      <c r="B158" s="29" t="s">
        <v>59</v>
      </c>
      <c r="C158" s="31">
        <v>10</v>
      </c>
      <c r="D158" s="31">
        <v>4</v>
      </c>
      <c r="E158" s="31">
        <v>2019</v>
      </c>
      <c r="F158" s="31">
        <v>2</v>
      </c>
      <c r="G158" s="29" t="s">
        <v>47</v>
      </c>
      <c r="H158" s="29" t="s">
        <v>37</v>
      </c>
      <c r="I158" s="29" t="s">
        <v>32</v>
      </c>
      <c r="J158" s="29">
        <v>115</v>
      </c>
    </row>
    <row r="159" spans="1:10" x14ac:dyDescent="0.25">
      <c r="A159" s="29" t="s">
        <v>151</v>
      </c>
      <c r="B159" s="29" t="s">
        <v>59</v>
      </c>
      <c r="C159" s="31">
        <v>24</v>
      </c>
      <c r="D159" s="31">
        <v>4</v>
      </c>
      <c r="E159" s="31">
        <v>2019</v>
      </c>
      <c r="F159" s="31">
        <v>1</v>
      </c>
      <c r="G159" s="29" t="s">
        <v>47</v>
      </c>
      <c r="H159" s="29" t="s">
        <v>37</v>
      </c>
      <c r="I159" s="29" t="s">
        <v>32</v>
      </c>
      <c r="J159" s="29">
        <v>116</v>
      </c>
    </row>
    <row r="160" spans="1:10" x14ac:dyDescent="0.25">
      <c r="A160" s="29" t="s">
        <v>102</v>
      </c>
      <c r="B160" s="29" t="s">
        <v>59</v>
      </c>
      <c r="C160" s="30">
        <v>29</v>
      </c>
      <c r="D160" s="31">
        <v>6</v>
      </c>
      <c r="E160" s="31">
        <v>2021</v>
      </c>
      <c r="F160" s="31">
        <v>1</v>
      </c>
      <c r="G160" s="29" t="s">
        <v>46</v>
      </c>
      <c r="H160" s="29" t="s">
        <v>38</v>
      </c>
      <c r="I160" s="29" t="s">
        <v>32</v>
      </c>
      <c r="J160" s="29">
        <v>116</v>
      </c>
    </row>
    <row r="161" spans="1:10" x14ac:dyDescent="0.25">
      <c r="A161" s="29" t="s">
        <v>148</v>
      </c>
      <c r="B161" s="29" t="s">
        <v>59</v>
      </c>
      <c r="C161" s="31">
        <v>2</v>
      </c>
      <c r="D161" s="31">
        <v>7</v>
      </c>
      <c r="E161" s="31">
        <v>2020</v>
      </c>
      <c r="F161" s="31">
        <v>1</v>
      </c>
      <c r="G161" s="29" t="s">
        <v>47</v>
      </c>
      <c r="H161" s="29" t="s">
        <v>37</v>
      </c>
      <c r="I161" s="29" t="s">
        <v>34</v>
      </c>
      <c r="J161" s="29">
        <v>118</v>
      </c>
    </row>
    <row r="162" spans="1:10" x14ac:dyDescent="0.25">
      <c r="A162" s="29" t="s">
        <v>165</v>
      </c>
      <c r="B162" s="29" t="s">
        <v>59</v>
      </c>
      <c r="C162" s="30">
        <v>26</v>
      </c>
      <c r="D162" s="31">
        <v>4</v>
      </c>
      <c r="E162" s="31">
        <v>2021</v>
      </c>
      <c r="F162" s="31">
        <v>1</v>
      </c>
      <c r="G162" s="29" t="s">
        <v>46</v>
      </c>
      <c r="H162" s="29" t="s">
        <v>37</v>
      </c>
      <c r="I162" s="29" t="s">
        <v>34</v>
      </c>
      <c r="J162" s="29">
        <v>119</v>
      </c>
    </row>
    <row r="163" spans="1:10" x14ac:dyDescent="0.25">
      <c r="A163" s="29" t="s">
        <v>88</v>
      </c>
      <c r="B163" s="29" t="s">
        <v>59</v>
      </c>
      <c r="C163" s="31">
        <v>22</v>
      </c>
      <c r="D163" s="31">
        <v>7</v>
      </c>
      <c r="E163" s="31">
        <v>2020</v>
      </c>
      <c r="F163" s="31">
        <v>1</v>
      </c>
      <c r="G163" s="29" t="s">
        <v>47</v>
      </c>
      <c r="H163" s="29" t="s">
        <v>38</v>
      </c>
      <c r="I163" s="29" t="s">
        <v>32</v>
      </c>
      <c r="J163" s="29">
        <v>120</v>
      </c>
    </row>
    <row r="164" spans="1:10" x14ac:dyDescent="0.25">
      <c r="A164" s="29" t="s">
        <v>101</v>
      </c>
      <c r="B164" s="29" t="s">
        <v>59</v>
      </c>
      <c r="C164" s="30">
        <v>28</v>
      </c>
      <c r="D164" s="31">
        <v>4</v>
      </c>
      <c r="E164" s="31">
        <v>2021</v>
      </c>
      <c r="F164" s="31">
        <v>1</v>
      </c>
      <c r="G164" s="29" t="s">
        <v>46</v>
      </c>
      <c r="H164" s="29" t="s">
        <v>37</v>
      </c>
      <c r="I164" s="29" t="s">
        <v>34</v>
      </c>
      <c r="J164" s="29">
        <v>121</v>
      </c>
    </row>
    <row r="165" spans="1:10" x14ac:dyDescent="0.25">
      <c r="A165" s="29" t="s">
        <v>166</v>
      </c>
      <c r="B165" s="29" t="s">
        <v>59</v>
      </c>
      <c r="C165" s="31">
        <v>13</v>
      </c>
      <c r="D165" s="31">
        <v>9</v>
      </c>
      <c r="E165" s="31">
        <v>2018</v>
      </c>
      <c r="F165" s="31">
        <v>4</v>
      </c>
      <c r="G165" s="29" t="s">
        <v>48</v>
      </c>
      <c r="H165" s="29" t="s">
        <v>38</v>
      </c>
      <c r="I165" s="29" t="s">
        <v>32</v>
      </c>
      <c r="J165" s="29">
        <v>124</v>
      </c>
    </row>
    <row r="166" spans="1:10" x14ac:dyDescent="0.25">
      <c r="A166" s="29" t="s">
        <v>115</v>
      </c>
      <c r="B166" s="29" t="s">
        <v>59</v>
      </c>
      <c r="C166" s="31">
        <v>3</v>
      </c>
      <c r="D166" s="31">
        <v>9</v>
      </c>
      <c r="E166" s="31">
        <v>2019</v>
      </c>
      <c r="F166" s="31">
        <v>1</v>
      </c>
      <c r="G166" s="29" t="s">
        <v>45</v>
      </c>
      <c r="H166" s="29" t="s">
        <v>37</v>
      </c>
      <c r="I166" s="29" t="s">
        <v>34</v>
      </c>
      <c r="J166" s="29">
        <v>124</v>
      </c>
    </row>
    <row r="167" spans="1:10" x14ac:dyDescent="0.25">
      <c r="A167" s="29" t="s">
        <v>167</v>
      </c>
      <c r="B167" s="29" t="s">
        <v>59</v>
      </c>
      <c r="C167" s="31">
        <v>21</v>
      </c>
      <c r="D167" s="31">
        <v>11</v>
      </c>
      <c r="E167" s="31">
        <v>2019</v>
      </c>
      <c r="F167" s="31">
        <v>2</v>
      </c>
      <c r="G167" s="29" t="s">
        <v>45</v>
      </c>
      <c r="H167" s="29" t="s">
        <v>38</v>
      </c>
      <c r="I167" s="29" t="s">
        <v>32</v>
      </c>
      <c r="J167" s="29">
        <v>124</v>
      </c>
    </row>
    <row r="168" spans="1:10" x14ac:dyDescent="0.25">
      <c r="A168" s="29" t="s">
        <v>90</v>
      </c>
      <c r="B168" s="29" t="s">
        <v>59</v>
      </c>
      <c r="C168" s="31">
        <v>18</v>
      </c>
      <c r="D168" s="31">
        <v>8</v>
      </c>
      <c r="E168" s="31">
        <v>2020</v>
      </c>
      <c r="F168" s="31">
        <v>1</v>
      </c>
      <c r="G168" s="29" t="s">
        <v>47</v>
      </c>
      <c r="H168" s="29" t="s">
        <v>37</v>
      </c>
      <c r="I168" s="29" t="s">
        <v>32</v>
      </c>
      <c r="J168" s="29">
        <v>125</v>
      </c>
    </row>
    <row r="169" spans="1:10" x14ac:dyDescent="0.25">
      <c r="A169" s="29" t="s">
        <v>168</v>
      </c>
      <c r="B169" s="29" t="s">
        <v>59</v>
      </c>
      <c r="C169" s="31">
        <v>16</v>
      </c>
      <c r="D169" s="31">
        <v>9</v>
      </c>
      <c r="E169" s="31">
        <v>2018</v>
      </c>
      <c r="F169" s="31">
        <v>2</v>
      </c>
      <c r="G169" s="29" t="s">
        <v>47</v>
      </c>
      <c r="H169" s="29" t="s">
        <v>37</v>
      </c>
      <c r="I169" s="29" t="s">
        <v>32</v>
      </c>
      <c r="J169" s="29">
        <v>126</v>
      </c>
    </row>
    <row r="170" spans="1:10" x14ac:dyDescent="0.25">
      <c r="A170" s="29" t="s">
        <v>169</v>
      </c>
      <c r="B170" s="29" t="s">
        <v>59</v>
      </c>
      <c r="C170" s="30">
        <v>27</v>
      </c>
      <c r="D170" s="31">
        <v>4</v>
      </c>
      <c r="E170" s="31">
        <v>2021</v>
      </c>
      <c r="F170" s="31">
        <v>3</v>
      </c>
      <c r="G170" s="29" t="s">
        <v>46</v>
      </c>
      <c r="H170" s="29" t="s">
        <v>38</v>
      </c>
      <c r="I170" s="29" t="s">
        <v>32</v>
      </c>
      <c r="J170" s="29">
        <v>126</v>
      </c>
    </row>
    <row r="171" spans="1:10" x14ac:dyDescent="0.25">
      <c r="A171" s="29" t="s">
        <v>170</v>
      </c>
      <c r="B171" s="29" t="s">
        <v>59</v>
      </c>
      <c r="C171" s="31">
        <v>13</v>
      </c>
      <c r="D171" s="31">
        <v>9</v>
      </c>
      <c r="E171" s="31">
        <v>2020</v>
      </c>
      <c r="F171" s="31">
        <v>1</v>
      </c>
      <c r="G171" s="29" t="s">
        <v>47</v>
      </c>
      <c r="H171" s="29" t="s">
        <v>37</v>
      </c>
      <c r="I171" s="29" t="s">
        <v>32</v>
      </c>
      <c r="J171" s="29">
        <v>128</v>
      </c>
    </row>
    <row r="172" spans="1:10" x14ac:dyDescent="0.25">
      <c r="A172" s="29" t="s">
        <v>171</v>
      </c>
      <c r="B172" s="29" t="s">
        <v>59</v>
      </c>
      <c r="C172" s="30">
        <v>10</v>
      </c>
      <c r="D172" s="31">
        <v>12</v>
      </c>
      <c r="E172" s="31">
        <v>2020</v>
      </c>
      <c r="F172" s="31">
        <v>1</v>
      </c>
      <c r="G172" s="29" t="s">
        <v>45</v>
      </c>
      <c r="H172" s="29" t="s">
        <v>38</v>
      </c>
      <c r="I172" s="29" t="s">
        <v>32</v>
      </c>
      <c r="J172" s="29">
        <v>128</v>
      </c>
    </row>
    <row r="173" spans="1:10" x14ac:dyDescent="0.25">
      <c r="A173" s="29" t="s">
        <v>100</v>
      </c>
      <c r="B173" s="29" t="s">
        <v>59</v>
      </c>
      <c r="C173" s="31">
        <v>23</v>
      </c>
      <c r="D173" s="31">
        <v>3</v>
      </c>
      <c r="E173" s="31">
        <v>2021</v>
      </c>
      <c r="F173" s="31">
        <v>1</v>
      </c>
      <c r="G173" s="29" t="s">
        <v>46</v>
      </c>
      <c r="H173" s="29" t="s">
        <v>38</v>
      </c>
      <c r="I173" s="29" t="s">
        <v>34</v>
      </c>
      <c r="J173" s="29">
        <v>128</v>
      </c>
    </row>
    <row r="174" spans="1:10" x14ac:dyDescent="0.25">
      <c r="A174" s="29" t="s">
        <v>139</v>
      </c>
      <c r="B174" s="29" t="s">
        <v>59</v>
      </c>
      <c r="C174" s="30">
        <v>1</v>
      </c>
      <c r="D174" s="31">
        <v>4</v>
      </c>
      <c r="E174" s="31">
        <v>2021</v>
      </c>
      <c r="F174" s="31">
        <v>2</v>
      </c>
      <c r="G174" s="29" t="s">
        <v>46</v>
      </c>
      <c r="H174" s="29" t="s">
        <v>38</v>
      </c>
      <c r="I174" s="29" t="s">
        <v>32</v>
      </c>
      <c r="J174" s="29">
        <v>128</v>
      </c>
    </row>
    <row r="175" spans="1:10" x14ac:dyDescent="0.25">
      <c r="A175" s="29" t="s">
        <v>172</v>
      </c>
      <c r="B175" s="29" t="s">
        <v>59</v>
      </c>
      <c r="C175" s="31">
        <v>14</v>
      </c>
      <c r="D175" s="31">
        <v>1</v>
      </c>
      <c r="E175" s="31">
        <v>2021</v>
      </c>
      <c r="F175" s="31">
        <v>1</v>
      </c>
      <c r="G175" s="29" t="s">
        <v>47</v>
      </c>
      <c r="H175" s="29" t="s">
        <v>38</v>
      </c>
      <c r="I175" s="29" t="s">
        <v>32</v>
      </c>
      <c r="J175" s="29">
        <v>129</v>
      </c>
    </row>
    <row r="176" spans="1:10" x14ac:dyDescent="0.25">
      <c r="A176" s="29" t="s">
        <v>168</v>
      </c>
      <c r="B176" s="29" t="s">
        <v>59</v>
      </c>
      <c r="C176" s="31">
        <v>16</v>
      </c>
      <c r="D176" s="31">
        <v>9</v>
      </c>
      <c r="E176" s="31">
        <v>2018</v>
      </c>
      <c r="F176" s="31">
        <v>2</v>
      </c>
      <c r="G176" s="29" t="s">
        <v>47</v>
      </c>
      <c r="H176" s="29" t="s">
        <v>37</v>
      </c>
      <c r="I176" s="29" t="s">
        <v>32</v>
      </c>
      <c r="J176" s="29">
        <v>131</v>
      </c>
    </row>
    <row r="177" spans="1:10" x14ac:dyDescent="0.25">
      <c r="A177" s="29" t="s">
        <v>122</v>
      </c>
      <c r="B177" s="29" t="s">
        <v>59</v>
      </c>
      <c r="C177" s="31">
        <v>24</v>
      </c>
      <c r="D177" s="31">
        <v>4</v>
      </c>
      <c r="E177" s="31">
        <v>2019</v>
      </c>
      <c r="F177" s="31">
        <v>2</v>
      </c>
      <c r="G177" s="29" t="s">
        <v>47</v>
      </c>
      <c r="H177" s="29" t="s">
        <v>38</v>
      </c>
      <c r="I177" s="29" t="s">
        <v>34</v>
      </c>
      <c r="J177" s="29">
        <v>135</v>
      </c>
    </row>
    <row r="178" spans="1:10" x14ac:dyDescent="0.25">
      <c r="A178" s="29" t="s">
        <v>122</v>
      </c>
      <c r="B178" s="29" t="s">
        <v>59</v>
      </c>
      <c r="C178" s="31">
        <v>24</v>
      </c>
      <c r="D178" s="31">
        <v>4</v>
      </c>
      <c r="E178" s="31">
        <v>2019</v>
      </c>
      <c r="F178" s="31">
        <v>2</v>
      </c>
      <c r="G178" s="29" t="s">
        <v>47</v>
      </c>
      <c r="H178" s="29" t="s">
        <v>38</v>
      </c>
      <c r="I178" s="29" t="s">
        <v>32</v>
      </c>
      <c r="J178" s="29">
        <v>136</v>
      </c>
    </row>
    <row r="179" spans="1:10" x14ac:dyDescent="0.25">
      <c r="A179" s="29" t="s">
        <v>173</v>
      </c>
      <c r="B179" s="29" t="s">
        <v>59</v>
      </c>
      <c r="C179" s="31">
        <v>22</v>
      </c>
      <c r="D179" s="31">
        <v>8</v>
      </c>
      <c r="E179" s="31">
        <v>2020</v>
      </c>
      <c r="F179" s="31">
        <v>2</v>
      </c>
      <c r="G179" s="29" t="s">
        <v>47</v>
      </c>
      <c r="H179" s="29" t="s">
        <v>37</v>
      </c>
      <c r="I179" s="29" t="s">
        <v>32</v>
      </c>
      <c r="J179" s="29">
        <v>137</v>
      </c>
    </row>
    <row r="180" spans="1:10" x14ac:dyDescent="0.25">
      <c r="A180" s="29" t="s">
        <v>174</v>
      </c>
      <c r="B180" s="29" t="s">
        <v>59</v>
      </c>
      <c r="C180" s="31">
        <v>22</v>
      </c>
      <c r="D180" s="31">
        <v>9</v>
      </c>
      <c r="E180" s="31">
        <v>2020</v>
      </c>
      <c r="F180" s="31">
        <v>1</v>
      </c>
      <c r="G180" s="29" t="s">
        <v>47</v>
      </c>
      <c r="H180" s="29" t="s">
        <v>37</v>
      </c>
      <c r="I180" s="29" t="s">
        <v>32</v>
      </c>
      <c r="J180" s="29">
        <v>138</v>
      </c>
    </row>
    <row r="181" spans="1:10" x14ac:dyDescent="0.25">
      <c r="A181" s="28" t="s">
        <v>175</v>
      </c>
      <c r="B181" s="29" t="s">
        <v>59</v>
      </c>
      <c r="C181" s="30">
        <v>5</v>
      </c>
      <c r="D181" s="31">
        <v>7</v>
      </c>
      <c r="E181" s="31">
        <v>2021</v>
      </c>
      <c r="F181" s="31">
        <v>1</v>
      </c>
      <c r="G181" s="29" t="s">
        <v>46</v>
      </c>
      <c r="H181" s="29" t="s">
        <v>37</v>
      </c>
      <c r="I181" s="29" t="s">
        <v>32</v>
      </c>
      <c r="J181" s="29">
        <v>143</v>
      </c>
    </row>
    <row r="182" spans="1:10" x14ac:dyDescent="0.25">
      <c r="A182" s="29" t="s">
        <v>176</v>
      </c>
      <c r="B182" s="29" t="s">
        <v>59</v>
      </c>
      <c r="C182" s="31">
        <v>10</v>
      </c>
      <c r="D182" s="31">
        <v>9</v>
      </c>
      <c r="E182" s="31">
        <v>2018</v>
      </c>
      <c r="F182" s="31">
        <v>5</v>
      </c>
      <c r="G182" s="29" t="s">
        <v>48</v>
      </c>
      <c r="H182" s="29" t="s">
        <v>38</v>
      </c>
      <c r="I182" s="29" t="s">
        <v>32</v>
      </c>
      <c r="J182" s="29">
        <v>145</v>
      </c>
    </row>
    <row r="183" spans="1:10" x14ac:dyDescent="0.25">
      <c r="A183" s="29" t="s">
        <v>177</v>
      </c>
      <c r="B183" s="29" t="s">
        <v>59</v>
      </c>
      <c r="C183" s="31">
        <v>9</v>
      </c>
      <c r="D183" s="31">
        <v>8</v>
      </c>
      <c r="E183" s="31">
        <v>2020</v>
      </c>
      <c r="F183" s="31">
        <v>1</v>
      </c>
      <c r="G183" s="29" t="s">
        <v>44</v>
      </c>
      <c r="H183" s="29" t="s">
        <v>37</v>
      </c>
      <c r="I183" s="29" t="s">
        <v>34</v>
      </c>
      <c r="J183" s="29">
        <v>151</v>
      </c>
    </row>
    <row r="184" spans="1:10" x14ac:dyDescent="0.25">
      <c r="A184" s="29" t="s">
        <v>141</v>
      </c>
      <c r="B184" s="29" t="s">
        <v>59</v>
      </c>
      <c r="C184" s="31">
        <v>23</v>
      </c>
      <c r="D184" s="31">
        <v>7</v>
      </c>
      <c r="E184" s="31">
        <v>2020</v>
      </c>
      <c r="F184" s="31">
        <v>1</v>
      </c>
      <c r="G184" s="29" t="s">
        <v>47</v>
      </c>
      <c r="H184" s="29" t="s">
        <v>38</v>
      </c>
      <c r="I184" s="29" t="s">
        <v>32</v>
      </c>
      <c r="J184" s="29">
        <v>157</v>
      </c>
    </row>
    <row r="185" spans="1:10" x14ac:dyDescent="0.25">
      <c r="A185" s="29" t="s">
        <v>178</v>
      </c>
      <c r="B185" s="29" t="s">
        <v>59</v>
      </c>
      <c r="C185" s="31">
        <v>6</v>
      </c>
      <c r="D185" s="31">
        <v>9</v>
      </c>
      <c r="E185" s="31">
        <v>2018</v>
      </c>
      <c r="F185" s="31">
        <v>1</v>
      </c>
      <c r="G185" s="29" t="s">
        <v>47</v>
      </c>
      <c r="H185" s="29" t="s">
        <v>37</v>
      </c>
      <c r="I185" s="29" t="s">
        <v>34</v>
      </c>
      <c r="J185" s="29">
        <v>165</v>
      </c>
    </row>
    <row r="186" spans="1:10" x14ac:dyDescent="0.25">
      <c r="A186" s="29" t="s">
        <v>179</v>
      </c>
      <c r="B186" s="29" t="s">
        <v>59</v>
      </c>
      <c r="C186" s="31">
        <v>7</v>
      </c>
      <c r="D186" s="31">
        <v>3</v>
      </c>
      <c r="E186" s="31">
        <v>2021</v>
      </c>
      <c r="F186" s="31">
        <v>1</v>
      </c>
      <c r="G186" s="29" t="s">
        <v>46</v>
      </c>
      <c r="H186" s="29" t="s">
        <v>37</v>
      </c>
      <c r="I186" s="29" t="s">
        <v>32</v>
      </c>
      <c r="J186" s="29">
        <v>167</v>
      </c>
    </row>
    <row r="187" spans="1:10" x14ac:dyDescent="0.25">
      <c r="A187" s="29" t="s">
        <v>180</v>
      </c>
      <c r="B187" s="29" t="s">
        <v>59</v>
      </c>
      <c r="C187" s="31">
        <v>10</v>
      </c>
      <c r="D187" s="31">
        <v>10</v>
      </c>
      <c r="E187" s="31">
        <v>2019</v>
      </c>
      <c r="F187" s="31">
        <v>1</v>
      </c>
      <c r="G187" s="29" t="s">
        <v>45</v>
      </c>
      <c r="H187" s="29" t="s">
        <v>37</v>
      </c>
      <c r="I187" s="29" t="s">
        <v>32</v>
      </c>
      <c r="J187" s="29">
        <v>168</v>
      </c>
    </row>
    <row r="188" spans="1:10" x14ac:dyDescent="0.25">
      <c r="A188" s="28" t="s">
        <v>181</v>
      </c>
      <c r="B188" s="29" t="s">
        <v>59</v>
      </c>
      <c r="C188" s="30">
        <v>6</v>
      </c>
      <c r="D188" s="31">
        <v>7</v>
      </c>
      <c r="E188" s="31">
        <v>2021</v>
      </c>
      <c r="F188" s="31">
        <v>1</v>
      </c>
      <c r="G188" s="29" t="s">
        <v>46</v>
      </c>
      <c r="H188" s="29" t="s">
        <v>37</v>
      </c>
      <c r="I188" s="29" t="s">
        <v>34</v>
      </c>
      <c r="J188" s="29">
        <v>171</v>
      </c>
    </row>
    <row r="189" spans="1:10" x14ac:dyDescent="0.25">
      <c r="A189" s="28" t="s">
        <v>150</v>
      </c>
      <c r="B189" s="29" t="s">
        <v>59</v>
      </c>
      <c r="C189" s="30">
        <v>8</v>
      </c>
      <c r="D189" s="31">
        <v>7</v>
      </c>
      <c r="E189" s="31">
        <v>2021</v>
      </c>
      <c r="F189" s="31">
        <v>1</v>
      </c>
      <c r="G189" s="29" t="s">
        <v>46</v>
      </c>
      <c r="H189" s="29" t="s">
        <v>38</v>
      </c>
      <c r="I189" s="29" t="s">
        <v>32</v>
      </c>
      <c r="J189" s="29">
        <v>183</v>
      </c>
    </row>
    <row r="190" spans="1:10" x14ac:dyDescent="0.25">
      <c r="A190" s="29" t="s">
        <v>182</v>
      </c>
      <c r="B190" s="29" t="s">
        <v>59</v>
      </c>
      <c r="C190" s="31">
        <v>5</v>
      </c>
      <c r="D190" s="31">
        <v>11</v>
      </c>
      <c r="E190" s="31">
        <v>2018</v>
      </c>
      <c r="F190" s="31">
        <v>1</v>
      </c>
      <c r="G190" s="29" t="s">
        <v>47</v>
      </c>
      <c r="H190" s="29" t="s">
        <v>38</v>
      </c>
      <c r="I190" s="29" t="s">
        <v>32</v>
      </c>
      <c r="J190" s="29">
        <v>221</v>
      </c>
    </row>
    <row r="191" spans="1:10" x14ac:dyDescent="0.25">
      <c r="A191" s="29" t="s">
        <v>183</v>
      </c>
      <c r="B191" s="29" t="s">
        <v>59</v>
      </c>
      <c r="C191" s="31">
        <v>19</v>
      </c>
      <c r="D191" s="31">
        <v>10</v>
      </c>
      <c r="E191" s="31">
        <v>2021</v>
      </c>
      <c r="F191" s="31">
        <v>2</v>
      </c>
      <c r="G191" s="29" t="s">
        <v>46</v>
      </c>
      <c r="H191" s="29" t="s">
        <v>38</v>
      </c>
      <c r="I191" s="29" t="s">
        <v>32</v>
      </c>
      <c r="J191" s="29">
        <v>221</v>
      </c>
    </row>
    <row r="192" spans="1:10" x14ac:dyDescent="0.25">
      <c r="A192" s="29" t="s">
        <v>184</v>
      </c>
      <c r="B192" s="29" t="s">
        <v>59</v>
      </c>
      <c r="C192" s="31">
        <v>10</v>
      </c>
      <c r="D192" s="31">
        <v>8</v>
      </c>
      <c r="E192" s="31">
        <v>2017</v>
      </c>
      <c r="F192" s="31">
        <v>1</v>
      </c>
      <c r="G192" s="29" t="s">
        <v>48</v>
      </c>
      <c r="H192" s="29" t="s">
        <v>37</v>
      </c>
      <c r="I192" s="29" t="s">
        <v>32</v>
      </c>
      <c r="J192" s="29">
        <v>236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Frekuensi Pajang</vt:lpstr>
      <vt:lpstr>Chi square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2022-09-16T08:39:13Z</dcterms:created>
  <dcterms:modified xsi:type="dcterms:W3CDTF">2022-09-16T13:30:16Z</dcterms:modified>
</cp:coreProperties>
</file>