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olors1.xml" ContentType="application/vnd.ms-office.chartcolorstyle+xml"/>
  <Override PartName="/xl/charts/colors2.xml" ContentType="application/vnd.ms-office.chartcolorstyle+xml"/>
  <Override PartName="/xl/charts/colors3.xml" ContentType="application/vnd.ms-office.chartcolorstyle+xml"/>
  <Override PartName="/xl/charts/colors4.xml" ContentType="application/vnd.ms-office.chartcolorstyle+xml"/>
  <Override PartName="/xl/charts/colors5.xml" ContentType="application/vnd.ms-office.chartcolorstyle+xml"/>
  <Override PartName="/xl/charts/colors6.xml" ContentType="application/vnd.ms-office.chartcolorstyle+xml"/>
  <Override PartName="/xl/charts/colors7.xml" ContentType="application/vnd.ms-office.chartcolorstyle+xml"/>
  <Override PartName="/xl/charts/colors8.xml" ContentType="application/vnd.ms-office.chartcolorstyle+xml"/>
  <Override PartName="/xl/charts/style1.xml" ContentType="application/vnd.ms-office.chartstyle+xml"/>
  <Override PartName="/xl/charts/style2.xml" ContentType="application/vnd.ms-office.chartstyle+xml"/>
  <Override PartName="/xl/charts/style3.xml" ContentType="application/vnd.ms-office.chartstyle+xml"/>
  <Override PartName="/xl/charts/style4.xml" ContentType="application/vnd.ms-office.chartstyle+xml"/>
  <Override PartName="/xl/charts/style5.xml" ContentType="application/vnd.ms-office.chartstyle+xml"/>
  <Override PartName="/xl/charts/style6.xml" ContentType="application/vnd.ms-office.chartstyle+xml"/>
  <Override PartName="/xl/charts/style7.xml" ContentType="application/vnd.ms-office.chartstyle+xml"/>
  <Override PartName="/xl/charts/style8.xml" ContentType="application/vnd.ms-office.chartsty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635" windowHeight="7620" activeTab="3"/>
  </bookViews>
  <sheets>
    <sheet name="Temp" sheetId="1" r:id="rId1"/>
    <sheet name="pH" sheetId="3" r:id="rId2"/>
    <sheet name="DO" sheetId="2" r:id="rId3"/>
    <sheet name="Chem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<sst xmlns="http://schemas.openxmlformats.org/spreadsheetml/2006/main" count="860" uniqueCount="85">
  <si>
    <t>Hari ke-</t>
  </si>
  <si>
    <t>Hari</t>
  </si>
  <si>
    <t>Tanggal</t>
  </si>
  <si>
    <t>PAGI</t>
  </si>
  <si>
    <t>SORE</t>
  </si>
  <si>
    <t>6A3</t>
  </si>
  <si>
    <t>6B3</t>
  </si>
  <si>
    <t>6A2</t>
  </si>
  <si>
    <t>6C2</t>
  </si>
  <si>
    <t>6B1</t>
  </si>
  <si>
    <t>3C2</t>
  </si>
  <si>
    <t>6B2</t>
  </si>
  <si>
    <t>3A2</t>
  </si>
  <si>
    <t>3A3</t>
  </si>
  <si>
    <t>3B2</t>
  </si>
  <si>
    <t>3B1</t>
  </si>
  <si>
    <t>3C1</t>
  </si>
  <si>
    <t>3A1</t>
  </si>
  <si>
    <t>6C3</t>
  </si>
  <si>
    <t>6A1</t>
  </si>
  <si>
    <t>3C3</t>
  </si>
  <si>
    <t>3B3</t>
  </si>
  <si>
    <t>6C1</t>
  </si>
  <si>
    <t>Ahad</t>
  </si>
  <si>
    <t>Senin</t>
  </si>
  <si>
    <t>Selasa</t>
  </si>
  <si>
    <t>Rabu</t>
  </si>
  <si>
    <t>Kamis</t>
  </si>
  <si>
    <t>Jum'at</t>
  </si>
  <si>
    <t>Sabtu</t>
  </si>
  <si>
    <t>MIN</t>
  </si>
  <si>
    <t>MAX</t>
  </si>
  <si>
    <t>AVG</t>
  </si>
  <si>
    <t>STDV</t>
  </si>
  <si>
    <t>SD (OK)</t>
  </si>
  <si>
    <t>SD</t>
  </si>
  <si>
    <t>3A</t>
  </si>
  <si>
    <t>3B</t>
  </si>
  <si>
    <t>3C</t>
  </si>
  <si>
    <t>6A</t>
  </si>
  <si>
    <t>6B</t>
  </si>
  <si>
    <t>6C</t>
  </si>
  <si>
    <t>SUHU</t>
  </si>
  <si>
    <t>SD.Av</t>
  </si>
  <si>
    <t>Av.T</t>
  </si>
  <si>
    <t>SD.T</t>
  </si>
  <si>
    <t>pH</t>
  </si>
  <si>
    <t>P</t>
  </si>
  <si>
    <t>S</t>
  </si>
  <si>
    <t>DO</t>
  </si>
  <si>
    <t>No.</t>
  </si>
  <si>
    <t>Kode Sampel</t>
  </si>
  <si>
    <t>Parameter Analisis</t>
  </si>
  <si>
    <t>Alkalinitas</t>
  </si>
  <si>
    <t>Kesadahan</t>
  </si>
  <si>
    <r>
      <rPr>
        <b/>
        <sz val="10"/>
        <color theme="1"/>
        <rFont val="Arial"/>
        <charset val="134"/>
      </rPr>
      <t>Nitrit (N-NO</t>
    </r>
    <r>
      <rPr>
        <b/>
        <vertAlign val="subscript"/>
        <sz val="10"/>
        <color theme="1"/>
        <rFont val="Arial"/>
        <charset val="134"/>
      </rPr>
      <t>2</t>
    </r>
    <r>
      <rPr>
        <b/>
        <sz val="10"/>
        <color theme="1"/>
        <rFont val="Arial"/>
        <charset val="134"/>
      </rPr>
      <t>)</t>
    </r>
  </si>
  <si>
    <t>(ppm)</t>
  </si>
  <si>
    <t>ALKALINITAS</t>
  </si>
  <si>
    <t>Mean</t>
  </si>
  <si>
    <t>Awal (02/05) Air Baku</t>
  </si>
  <si>
    <t>Tengah (02/05)</t>
  </si>
  <si>
    <t>Akhir (30/05)</t>
  </si>
  <si>
    <t>Sampling</t>
  </si>
  <si>
    <r>
      <rPr>
        <b/>
        <sz val="10"/>
        <color theme="1"/>
        <rFont val="Arial"/>
        <charset val="134"/>
      </rPr>
      <t>3A</t>
    </r>
    <r>
      <rPr>
        <b/>
        <vertAlign val="subscript"/>
        <sz val="10"/>
        <color theme="1"/>
        <rFont val="Arial"/>
        <charset val="134"/>
      </rPr>
      <t>1</t>
    </r>
  </si>
  <si>
    <t>Awal (H-0)</t>
  </si>
  <si>
    <r>
      <rPr>
        <b/>
        <sz val="10"/>
        <color theme="1"/>
        <rFont val="Arial"/>
        <charset val="134"/>
      </rPr>
      <t>3A</t>
    </r>
    <r>
      <rPr>
        <b/>
        <vertAlign val="subscript"/>
        <sz val="10"/>
        <color theme="1"/>
        <rFont val="Arial"/>
        <charset val="134"/>
      </rPr>
      <t>2</t>
    </r>
  </si>
  <si>
    <t>Tengah (H-30)</t>
  </si>
  <si>
    <r>
      <rPr>
        <b/>
        <sz val="10"/>
        <color theme="1"/>
        <rFont val="Arial"/>
        <charset val="134"/>
      </rPr>
      <t>3B</t>
    </r>
    <r>
      <rPr>
        <b/>
        <vertAlign val="subscript"/>
        <sz val="10"/>
        <color theme="1"/>
        <rFont val="Arial"/>
        <charset val="134"/>
      </rPr>
      <t>1</t>
    </r>
  </si>
  <si>
    <t>Akhir (H-60)</t>
  </si>
  <si>
    <r>
      <rPr>
        <b/>
        <sz val="10"/>
        <color theme="1"/>
        <rFont val="Arial"/>
        <charset val="134"/>
      </rPr>
      <t>3B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</si>
  <si>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3C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</si>
  <si>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3C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</si>
  <si>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6A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</si>
  <si>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6A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</si>
  <si>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6B</t>
    </r>
    <r>
      <rPr>
        <b/>
        <vertAlign val="subscript"/>
        <sz val="10"/>
        <color theme="1"/>
        <rFont val="Arial"/>
        <charset val="134"/>
      </rPr>
      <t>1</t>
    </r>
  </si>
  <si>
    <t>KESADAHAN</t>
  </si>
  <si>
    <r>
      <rPr>
        <b/>
        <sz val="10"/>
        <color theme="1"/>
        <rFont val="Arial"/>
        <charset val="134"/>
      </rPr>
      <t>6B</t>
    </r>
    <r>
      <rPr>
        <b/>
        <vertAlign val="subscript"/>
        <sz val="10"/>
        <color theme="1"/>
        <rFont val="Arial"/>
        <charset val="134"/>
      </rPr>
      <t>2</t>
    </r>
  </si>
  <si>
    <r>
      <rPr>
        <b/>
        <sz val="10"/>
        <color theme="1"/>
        <rFont val="Arial"/>
        <charset val="134"/>
      </rPr>
      <t>6C</t>
    </r>
    <r>
      <rPr>
        <b/>
        <vertAlign val="subscript"/>
        <sz val="10"/>
        <color theme="1"/>
        <rFont val="Arial"/>
        <charset val="134"/>
      </rPr>
      <t>1</t>
    </r>
  </si>
  <si>
    <r>
      <rPr>
        <b/>
        <sz val="10"/>
        <color theme="1"/>
        <rFont val="Arial"/>
        <charset val="134"/>
      </rPr>
      <t>6C</t>
    </r>
    <r>
      <rPr>
        <b/>
        <vertAlign val="subscript"/>
        <sz val="10"/>
        <color theme="1"/>
        <rFont val="Arial"/>
        <charset val="134"/>
      </rPr>
      <t>2</t>
    </r>
  </si>
  <si>
    <t>Spesifikasi Metoda</t>
  </si>
  <si>
    <t>SNI : 06-2422.1991</t>
  </si>
  <si>
    <t>SNI : 06-6989.12-2004</t>
  </si>
  <si>
    <t>SNI : 06-6989.09-2004</t>
  </si>
  <si>
    <t>Nitrit (N-NO2)</t>
  </si>
  <si>
    <t>NITRIT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</si>
</sst>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  <numFmt numFmtId="178" formatCode="0.00_);[Red]\(0.00\)"/>
    <numFmt numFmtId="179" formatCode="0.000_);[Red]\(0.000\)"/>
    <numFmt numFmtId="180" formatCode="0.00_ "/>
    <numFmt numFmtId="181" formatCode="0.000_ "/>
    <numFmt numFmtId="182" formatCode="0.000"/>
    <numFmt numFmtId="183" formatCode="[$-409]d\-mmm\-yyyy;@"/>
    <numFmt numFmtId="184" formatCode="0.0_);[Red]\(0.0\)"/>
    <numFmt numFmtId="185" formatCode="0.0_ "/>
  </numFmts>
  <fonts count="27">
    <font>
      <sz val="11"/>
      <color theme="1"/>
      <name val="Calibri"/>
      <charset val="134"/>
      <scheme val="minor"/>
    </font>
    <font>
      <sz val="9"/>
      <color theme="1"/>
      <name val="Arial"/>
      <charset val="134"/>
    </font>
    <font>
      <sz val="10"/>
      <color theme="1"/>
      <name val="Arial"/>
      <charset val="134"/>
    </font>
    <font>
      <b/>
      <sz val="10"/>
      <color theme="1"/>
      <name val="Arial"/>
      <charset val="134"/>
    </font>
    <font>
      <b/>
      <sz val="11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vertAlign val="subscript"/>
      <sz val="10"/>
      <color theme="1"/>
      <name val="Arial"/>
      <charset val="134"/>
    </font>
  </fonts>
  <fills count="40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1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176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9" borderId="3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4" applyNumberFormat="0" applyFill="0" applyAlignment="0" applyProtection="0">
      <alignment vertical="center"/>
    </xf>
    <xf numFmtId="0" fontId="13" fillId="0" borderId="34" applyNumberFormat="0" applyFill="0" applyAlignment="0" applyProtection="0">
      <alignment vertical="center"/>
    </xf>
    <xf numFmtId="0" fontId="14" fillId="0" borderId="3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10" borderId="36" applyNumberFormat="0" applyAlignment="0" applyProtection="0">
      <alignment vertical="center"/>
    </xf>
    <xf numFmtId="0" fontId="16" fillId="11" borderId="37" applyNumberFormat="0" applyAlignment="0" applyProtection="0">
      <alignment vertical="center"/>
    </xf>
    <xf numFmtId="0" fontId="17" fillId="11" borderId="36" applyNumberFormat="0" applyAlignment="0" applyProtection="0">
      <alignment vertical="center"/>
    </xf>
    <xf numFmtId="0" fontId="18" fillId="12" borderId="38" applyNumberFormat="0" applyAlignment="0" applyProtection="0">
      <alignment vertical="center"/>
    </xf>
    <xf numFmtId="0" fontId="19" fillId="0" borderId="39" applyNumberFormat="0" applyFill="0" applyAlignment="0" applyProtection="0">
      <alignment vertical="center"/>
    </xf>
    <xf numFmtId="0" fontId="20" fillId="0" borderId="40" applyNumberFormat="0" applyFill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5" fillId="37" borderId="0" applyNumberFormat="0" applyBorder="0" applyAlignment="0" applyProtection="0">
      <alignment vertical="center"/>
    </xf>
    <xf numFmtId="0" fontId="25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</cellStyleXfs>
  <cellXfs count="16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0" xfId="0" applyFont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3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 wrapText="1"/>
    </xf>
    <xf numFmtId="178" fontId="3" fillId="0" borderId="10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 wrapText="1"/>
    </xf>
    <xf numFmtId="178" fontId="3" fillId="0" borderId="5" xfId="0" applyNumberFormat="1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top" wrapText="1"/>
    </xf>
    <xf numFmtId="179" fontId="3" fillId="0" borderId="10" xfId="0" applyNumberFormat="1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top" wrapText="1"/>
    </xf>
    <xf numFmtId="0" fontId="0" fillId="0" borderId="16" xfId="0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textRotation="90"/>
    </xf>
    <xf numFmtId="0" fontId="0" fillId="0" borderId="18" xfId="0" applyBorder="1" applyAlignment="1">
      <alignment horizontal="left" vertical="center"/>
    </xf>
    <xf numFmtId="180" fontId="0" fillId="0" borderId="19" xfId="0" applyNumberFormat="1" applyBorder="1" applyAlignment="1">
      <alignment horizontal="right" vertical="center"/>
    </xf>
    <xf numFmtId="0" fontId="4" fillId="0" borderId="20" xfId="0" applyFont="1" applyBorder="1" applyAlignment="1">
      <alignment horizontal="center" vertical="center" textRotation="90"/>
    </xf>
    <xf numFmtId="0" fontId="0" fillId="0" borderId="21" xfId="0" applyBorder="1" applyAlignment="1">
      <alignment horizontal="left" vertical="center"/>
    </xf>
    <xf numFmtId="180" fontId="0" fillId="0" borderId="22" xfId="0" applyNumberFormat="1" applyBorder="1" applyAlignment="1">
      <alignment horizontal="right" vertical="center"/>
    </xf>
    <xf numFmtId="0" fontId="4" fillId="0" borderId="23" xfId="0" applyFont="1" applyBorder="1" applyAlignment="1">
      <alignment horizontal="center" vertical="center" textRotation="90"/>
    </xf>
    <xf numFmtId="0" fontId="0" fillId="0" borderId="24" xfId="0" applyBorder="1" applyAlignment="1">
      <alignment horizontal="left" vertical="center"/>
    </xf>
    <xf numFmtId="180" fontId="0" fillId="0" borderId="25" xfId="0" applyNumberFormat="1" applyBorder="1" applyAlignment="1">
      <alignment horizontal="right" vertical="center"/>
    </xf>
    <xf numFmtId="0" fontId="0" fillId="0" borderId="18" xfId="0" applyBorder="1" applyAlignment="1">
      <alignment horizontal="center" vertical="center"/>
    </xf>
    <xf numFmtId="180" fontId="0" fillId="0" borderId="0" xfId="0" applyNumberFormat="1" applyBorder="1" applyAlignment="1">
      <alignment horizontal="right" vertical="center"/>
    </xf>
    <xf numFmtId="0" fontId="0" fillId="0" borderId="21" xfId="0" applyBorder="1" applyAlignment="1">
      <alignment horizontal="center" vertical="center"/>
    </xf>
    <xf numFmtId="180" fontId="0" fillId="0" borderId="0" xfId="0" applyNumberFormat="1" applyAlignment="1">
      <alignment horizontal="right" vertical="center"/>
    </xf>
    <xf numFmtId="0" fontId="0" fillId="0" borderId="24" xfId="0" applyBorder="1" applyAlignment="1">
      <alignment horizontal="center" vertical="center"/>
    </xf>
    <xf numFmtId="180" fontId="0" fillId="0" borderId="26" xfId="0" applyNumberFormat="1" applyBorder="1" applyAlignment="1">
      <alignment horizontal="right" vertical="center"/>
    </xf>
    <xf numFmtId="0" fontId="0" fillId="0" borderId="18" xfId="0" applyBorder="1" applyAlignment="1">
      <alignment horizontal="right" vertical="center"/>
    </xf>
    <xf numFmtId="181" fontId="0" fillId="0" borderId="0" xfId="0" applyNumberFormat="1" applyBorder="1" applyAlignment="1">
      <alignment horizontal="right" vertical="center"/>
    </xf>
    <xf numFmtId="0" fontId="0" fillId="0" borderId="21" xfId="0" applyBorder="1" applyAlignment="1">
      <alignment horizontal="right" vertical="center"/>
    </xf>
    <xf numFmtId="181" fontId="0" fillId="0" borderId="0" xfId="0" applyNumberFormat="1" applyAlignment="1">
      <alignment horizontal="right" vertical="center"/>
    </xf>
    <xf numFmtId="0" fontId="0" fillId="0" borderId="24" xfId="0" applyBorder="1" applyAlignment="1">
      <alignment horizontal="right" vertical="center"/>
    </xf>
    <xf numFmtId="181" fontId="0" fillId="0" borderId="26" xfId="0" applyNumberFormat="1" applyBorder="1" applyAlignment="1">
      <alignment horizontal="right" vertical="center"/>
    </xf>
    <xf numFmtId="179" fontId="3" fillId="0" borderId="5" xfId="0" applyNumberFormat="1" applyFont="1" applyBorder="1" applyAlignment="1">
      <alignment horizontal="center" vertical="center" wrapText="1"/>
    </xf>
    <xf numFmtId="178" fontId="3" fillId="0" borderId="2" xfId="0" applyNumberFormat="1" applyFont="1" applyBorder="1" applyAlignment="1">
      <alignment horizontal="center" vertical="center" wrapText="1"/>
    </xf>
    <xf numFmtId="179" fontId="3" fillId="0" borderId="2" xfId="0" applyNumberFormat="1" applyFont="1" applyBorder="1" applyAlignment="1">
      <alignment horizontal="center" vertical="center" wrapText="1"/>
    </xf>
    <xf numFmtId="178" fontId="0" fillId="0" borderId="0" xfId="0" applyNumberFormat="1">
      <alignment vertical="center"/>
    </xf>
    <xf numFmtId="179" fontId="0" fillId="0" borderId="0" xfId="0" applyNumberFormat="1">
      <alignment vertical="center"/>
    </xf>
    <xf numFmtId="0" fontId="4" fillId="0" borderId="27" xfId="0" applyFont="1" applyBorder="1" applyAlignment="1">
      <alignment horizontal="left" vertical="center"/>
    </xf>
    <xf numFmtId="0" fontId="0" fillId="0" borderId="27" xfId="0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180" fontId="0" fillId="0" borderId="7" xfId="0" applyNumberFormat="1" applyBorder="1" applyAlignment="1">
      <alignment horizontal="right" vertical="center"/>
    </xf>
    <xf numFmtId="180" fontId="0" fillId="0" borderId="21" xfId="0" applyNumberFormat="1" applyBorder="1">
      <alignment vertical="center"/>
    </xf>
    <xf numFmtId="0" fontId="3" fillId="0" borderId="27" xfId="0" applyFont="1" applyBorder="1" applyAlignment="1">
      <alignment horizontal="left" vertical="center"/>
    </xf>
    <xf numFmtId="180" fontId="0" fillId="0" borderId="27" xfId="0" applyNumberFormat="1" applyBorder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180" fontId="0" fillId="0" borderId="28" xfId="0" applyNumberFormat="1" applyBorder="1" applyAlignment="1">
      <alignment horizontal="right" vertical="center"/>
    </xf>
    <xf numFmtId="180" fontId="0" fillId="0" borderId="24" xfId="0" applyNumberFormat="1" applyBorder="1">
      <alignment vertical="center"/>
    </xf>
    <xf numFmtId="180" fontId="0" fillId="0" borderId="21" xfId="0" applyNumberFormat="1" applyBorder="1" applyAlignment="1">
      <alignment horizontal="right" vertical="center"/>
    </xf>
    <xf numFmtId="0" fontId="4" fillId="0" borderId="29" xfId="0" applyFont="1" applyBorder="1" applyAlignment="1">
      <alignment horizontal="left" vertical="center"/>
    </xf>
    <xf numFmtId="0" fontId="4" fillId="0" borderId="30" xfId="0" applyFont="1" applyBorder="1" applyAlignment="1">
      <alignment horizontal="left" vertical="center"/>
    </xf>
    <xf numFmtId="180" fontId="0" fillId="0" borderId="24" xfId="0" applyNumberFormat="1" applyBorder="1" applyAlignment="1">
      <alignment horizontal="right" vertical="center"/>
    </xf>
    <xf numFmtId="180" fontId="0" fillId="0" borderId="7" xfId="0" applyNumberFormat="1" applyBorder="1">
      <alignment vertical="center"/>
    </xf>
    <xf numFmtId="180" fontId="0" fillId="0" borderId="28" xfId="0" applyNumberFormat="1" applyBorder="1">
      <alignment vertical="center"/>
    </xf>
    <xf numFmtId="181" fontId="0" fillId="0" borderId="27" xfId="0" applyNumberFormat="1" applyBorder="1" applyAlignment="1">
      <alignment horizontal="center" vertical="center"/>
    </xf>
    <xf numFmtId="179" fontId="0" fillId="0" borderId="0" xfId="0" applyNumberFormat="1" applyAlignment="1">
      <alignment horizontal="center" vertical="center"/>
    </xf>
    <xf numFmtId="180" fontId="0" fillId="0" borderId="27" xfId="3" applyNumberFormat="1" applyBorder="1" applyAlignment="1">
      <alignment horizontal="center" vertical="center"/>
    </xf>
    <xf numFmtId="2" fontId="0" fillId="0" borderId="27" xfId="0" applyNumberFormat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82" fontId="0" fillId="0" borderId="27" xfId="0" applyNumberFormat="1" applyBorder="1" applyAlignment="1">
      <alignment horizontal="center" vertical="center"/>
    </xf>
    <xf numFmtId="2" fontId="0" fillId="0" borderId="0" xfId="0" applyNumberFormat="1">
      <alignment vertical="center"/>
    </xf>
    <xf numFmtId="0" fontId="0" fillId="0" borderId="27" xfId="0" applyBorder="1" applyAlignment="1">
      <alignment horizontal="center" vertical="center" wrapText="1"/>
    </xf>
    <xf numFmtId="0" fontId="0" fillId="2" borderId="27" xfId="0" applyFill="1" applyBorder="1" applyAlignment="1">
      <alignment horizontal="center" vertical="center"/>
    </xf>
    <xf numFmtId="0" fontId="0" fillId="0" borderId="27" xfId="0" applyBorder="1" applyAlignment="1">
      <alignment vertical="center" wrapText="1"/>
    </xf>
    <xf numFmtId="0" fontId="0" fillId="0" borderId="27" xfId="0" applyBorder="1">
      <alignment vertical="center"/>
    </xf>
    <xf numFmtId="0" fontId="0" fillId="0" borderId="3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183" fontId="0" fillId="0" borderId="0" xfId="0" applyNumberFormat="1" applyAlignment="1">
      <alignment horizontal="left" vertical="center"/>
    </xf>
    <xf numFmtId="184" fontId="0" fillId="0" borderId="32" xfId="0" applyNumberFormat="1" applyBorder="1">
      <alignment vertical="center"/>
    </xf>
    <xf numFmtId="184" fontId="0" fillId="0" borderId="0" xfId="0" applyNumberFormat="1">
      <alignment vertical="center"/>
    </xf>
    <xf numFmtId="183" fontId="0" fillId="0" borderId="31" xfId="0" applyNumberFormat="1" applyBorder="1" applyAlignment="1">
      <alignment horizontal="left" vertical="center"/>
    </xf>
    <xf numFmtId="0" fontId="0" fillId="3" borderId="27" xfId="0" applyFill="1" applyBorder="1" applyAlignment="1">
      <alignment horizontal="center" vertical="center"/>
    </xf>
    <xf numFmtId="184" fontId="0" fillId="0" borderId="31" xfId="0" applyNumberFormat="1" applyBorder="1">
      <alignment vertical="center"/>
    </xf>
    <xf numFmtId="0" fontId="0" fillId="4" borderId="27" xfId="0" applyFill="1" applyBorder="1">
      <alignment vertical="center"/>
    </xf>
    <xf numFmtId="178" fontId="0" fillId="4" borderId="27" xfId="0" applyNumberFormat="1" applyFill="1" applyBorder="1" applyAlignment="1">
      <alignment horizontal="left" vertical="center"/>
    </xf>
    <xf numFmtId="0" fontId="0" fillId="5" borderId="27" xfId="0" applyFill="1" applyBorder="1">
      <alignment vertical="center"/>
    </xf>
    <xf numFmtId="178" fontId="0" fillId="5" borderId="27" xfId="0" applyNumberFormat="1" applyFill="1" applyBorder="1" applyAlignment="1">
      <alignment horizontal="left" vertical="center"/>
    </xf>
    <xf numFmtId="0" fontId="0" fillId="6" borderId="27" xfId="0" applyFill="1" applyBorder="1">
      <alignment vertical="center"/>
    </xf>
    <xf numFmtId="178" fontId="0" fillId="7" borderId="27" xfId="0" applyNumberFormat="1" applyFill="1" applyBorder="1" applyAlignment="1">
      <alignment horizontal="left" vertical="center"/>
    </xf>
    <xf numFmtId="0" fontId="0" fillId="8" borderId="27" xfId="0" applyFill="1" applyBorder="1">
      <alignment vertical="center"/>
    </xf>
    <xf numFmtId="178" fontId="0" fillId="8" borderId="27" xfId="0" applyNumberFormat="1" applyFill="1" applyBorder="1" applyAlignment="1">
      <alignment horizontal="left" vertical="center"/>
    </xf>
    <xf numFmtId="178" fontId="0" fillId="4" borderId="27" xfId="0" applyNumberFormat="1" applyFill="1" applyBorder="1">
      <alignment vertical="center"/>
    </xf>
    <xf numFmtId="178" fontId="0" fillId="5" borderId="27" xfId="0" applyNumberFormat="1" applyFill="1" applyBorder="1">
      <alignment vertical="center"/>
    </xf>
    <xf numFmtId="178" fontId="0" fillId="7" borderId="27" xfId="0" applyNumberFormat="1" applyFill="1" applyBorder="1">
      <alignment vertical="center"/>
    </xf>
    <xf numFmtId="178" fontId="0" fillId="8" borderId="27" xfId="0" applyNumberFormat="1" applyFill="1" applyBorder="1">
      <alignment vertical="center"/>
    </xf>
    <xf numFmtId="178" fontId="0" fillId="0" borderId="0" xfId="0" applyNumberFormat="1" applyAlignment="1">
      <alignment horizontal="left" vertical="center"/>
    </xf>
    <xf numFmtId="2" fontId="0" fillId="0" borderId="0" xfId="0" applyNumberFormat="1" applyAlignment="1">
      <alignment horizontal="left" vertical="center"/>
    </xf>
    <xf numFmtId="180" fontId="0" fillId="0" borderId="32" xfId="1" applyNumberFormat="1" applyBorder="1" applyAlignment="1">
      <alignment horizontal="center" vertical="center"/>
    </xf>
    <xf numFmtId="180" fontId="0" fillId="0" borderId="0" xfId="1" applyNumberFormat="1" applyAlignment="1">
      <alignment horizontal="center" vertical="center"/>
    </xf>
    <xf numFmtId="180" fontId="0" fillId="0" borderId="31" xfId="1" applyNumberFormat="1" applyBorder="1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180" fontId="5" fillId="0" borderId="31" xfId="1" applyNumberFormat="1" applyFont="1" applyBorder="1" applyAlignment="1">
      <alignment horizontal="center" vertical="center"/>
    </xf>
    <xf numFmtId="180" fontId="5" fillId="0" borderId="0" xfId="1" applyNumberFormat="1" applyFont="1" applyBorder="1" applyAlignment="1">
      <alignment horizontal="center" vertical="center"/>
    </xf>
    <xf numFmtId="180" fontId="0" fillId="4" borderId="27" xfId="0" applyNumberFormat="1" applyFill="1" applyBorder="1" applyAlignment="1">
      <alignment horizontal="center" vertical="center"/>
    </xf>
    <xf numFmtId="180" fontId="0" fillId="5" borderId="27" xfId="0" applyNumberFormat="1" applyFill="1" applyBorder="1" applyAlignment="1">
      <alignment horizontal="center" vertical="center"/>
    </xf>
    <xf numFmtId="180" fontId="0" fillId="7" borderId="27" xfId="0" applyNumberFormat="1" applyFill="1" applyBorder="1" applyAlignment="1">
      <alignment horizontal="center" vertical="center"/>
    </xf>
    <xf numFmtId="180" fontId="0" fillId="8" borderId="27" xfId="0" applyNumberForma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left" vertical="center"/>
    </xf>
    <xf numFmtId="180" fontId="0" fillId="0" borderId="0" xfId="0" applyNumberFormat="1" applyAlignment="1">
      <alignment horizontal="left" vertical="center"/>
    </xf>
    <xf numFmtId="180" fontId="0" fillId="0" borderId="0" xfId="0" applyNumberFormat="1">
      <alignment vertical="center"/>
    </xf>
    <xf numFmtId="0" fontId="4" fillId="0" borderId="0" xfId="0" applyFont="1" applyBorder="1" applyAlignment="1">
      <alignment horizontal="left" vertical="center"/>
    </xf>
    <xf numFmtId="0" fontId="4" fillId="4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80" fontId="0" fillId="0" borderId="0" xfId="0" applyNumberFormat="1" applyBorder="1" applyAlignment="1">
      <alignment horizontal="left" vertical="center"/>
    </xf>
    <xf numFmtId="0" fontId="4" fillId="5" borderId="0" xfId="0" applyFont="1" applyFill="1" applyBorder="1" applyAlignment="1">
      <alignment horizontal="left" vertical="center"/>
    </xf>
    <xf numFmtId="180" fontId="0" fillId="0" borderId="31" xfId="0" applyNumberFormat="1" applyBorder="1" applyAlignment="1">
      <alignment horizontal="center" vertical="center"/>
    </xf>
    <xf numFmtId="180" fontId="6" fillId="0" borderId="0" xfId="0" applyNumberFormat="1" applyFont="1" applyAlignment="1">
      <alignment horizontal="left" vertical="center"/>
    </xf>
    <xf numFmtId="0" fontId="4" fillId="0" borderId="27" xfId="0" applyFont="1" applyBorder="1" applyAlignment="1">
      <alignment horizontal="center" vertical="center"/>
    </xf>
    <xf numFmtId="0" fontId="4" fillId="4" borderId="27" xfId="0" applyFont="1" applyFill="1" applyBorder="1" applyAlignment="1">
      <alignment horizontal="center" vertical="center"/>
    </xf>
    <xf numFmtId="0" fontId="4" fillId="5" borderId="27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180" fontId="0" fillId="0" borderId="29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80" fontId="0" fillId="0" borderId="0" xfId="0" applyNumberFormat="1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180" fontId="0" fillId="0" borderId="30" xfId="0" applyNumberFormat="1" applyBorder="1" applyAlignment="1">
      <alignment horizontal="center" vertical="center"/>
    </xf>
    <xf numFmtId="184" fontId="0" fillId="0" borderId="32" xfId="1" applyNumberFormat="1" applyBorder="1">
      <alignment vertical="center"/>
    </xf>
    <xf numFmtId="184" fontId="0" fillId="0" borderId="0" xfId="1" applyNumberFormat="1">
      <alignment vertical="center"/>
    </xf>
    <xf numFmtId="185" fontId="0" fillId="0" borderId="32" xfId="0" applyNumberFormat="1" applyBorder="1">
      <alignment vertical="center"/>
    </xf>
    <xf numFmtId="185" fontId="0" fillId="0" borderId="0" xfId="0" applyNumberFormat="1">
      <alignment vertical="center"/>
    </xf>
    <xf numFmtId="184" fontId="0" fillId="0" borderId="31" xfId="1" applyNumberFormat="1" applyBorder="1">
      <alignment vertical="center"/>
    </xf>
    <xf numFmtId="184" fontId="0" fillId="0" borderId="0" xfId="1" applyNumberFormat="1" applyBorder="1">
      <alignment vertical="center"/>
    </xf>
    <xf numFmtId="185" fontId="0" fillId="0" borderId="31" xfId="0" applyNumberFormat="1" applyBorder="1">
      <alignment vertical="center"/>
    </xf>
    <xf numFmtId="185" fontId="0" fillId="4" borderId="27" xfId="0" applyNumberFormat="1" applyFill="1" applyBorder="1">
      <alignment vertical="center"/>
    </xf>
    <xf numFmtId="185" fontId="0" fillId="5" borderId="27" xfId="0" applyNumberFormat="1" applyFill="1" applyBorder="1">
      <alignment vertical="center"/>
    </xf>
    <xf numFmtId="185" fontId="0" fillId="7" borderId="27" xfId="0" applyNumberFormat="1" applyFill="1" applyBorder="1">
      <alignment vertical="center"/>
    </xf>
    <xf numFmtId="185" fontId="0" fillId="8" borderId="27" xfId="0" applyNumberFormat="1" applyFill="1" applyBorder="1">
      <alignment vertical="center"/>
    </xf>
    <xf numFmtId="0" fontId="4" fillId="6" borderId="27" xfId="0" applyFont="1" applyFill="1" applyBorder="1" applyAlignment="1">
      <alignment horizontal="center" vertical="center"/>
    </xf>
    <xf numFmtId="0" fontId="4" fillId="8" borderId="27" xfId="0" applyFont="1" applyFill="1" applyBorder="1" applyAlignment="1">
      <alignment horizontal="center" vertical="center"/>
    </xf>
    <xf numFmtId="185" fontId="0" fillId="0" borderId="27" xfId="0" applyNumberFormat="1" applyBorder="1">
      <alignment vertical="center"/>
    </xf>
    <xf numFmtId="0" fontId="4" fillId="8" borderId="27" xfId="0" applyFont="1" applyFill="1" applyBorder="1" applyAlignment="1">
      <alignment horizontal="left" vertical="center"/>
    </xf>
    <xf numFmtId="0" fontId="4" fillId="0" borderId="27" xfId="0" applyFont="1" applyBorder="1">
      <alignment vertical="center"/>
    </xf>
    <xf numFmtId="185" fontId="0" fillId="0" borderId="0" xfId="0" applyNumberFormat="1" applyAlignment="1">
      <alignment horizontal="right" vertical="center"/>
    </xf>
    <xf numFmtId="185" fontId="5" fillId="0" borderId="0" xfId="0" applyNumberFormat="1" applyFont="1" applyAlignment="1">
      <alignment horizontal="left" vertical="center"/>
    </xf>
    <xf numFmtId="184" fontId="0" fillId="0" borderId="0" xfId="0" applyNumberFormat="1" applyAlignment="1">
      <alignment horizontal="center" vertical="center"/>
    </xf>
    <xf numFmtId="185" fontId="0" fillId="0" borderId="0" xfId="0" applyNumberFormat="1" applyAlignment="1">
      <alignment horizontal="left" vertical="center"/>
    </xf>
    <xf numFmtId="0" fontId="0" fillId="0" borderId="0" xfId="0" applyAlignment="1">
      <alignment horizontal="right" vertical="center"/>
    </xf>
    <xf numFmtId="0" fontId="4" fillId="4" borderId="0" xfId="0" applyFont="1" applyFill="1" applyAlignment="1">
      <alignment horizontal="center" vertical="center"/>
    </xf>
    <xf numFmtId="185" fontId="5" fillId="0" borderId="0" xfId="0" applyNumberFormat="1" applyFont="1" applyAlignment="1">
      <alignment horizontal="right" vertical="center"/>
    </xf>
    <xf numFmtId="185" fontId="0" fillId="0" borderId="0" xfId="0" applyNumberFormat="1" applyAlignment="1">
      <alignment horizontal="center" vertical="center"/>
    </xf>
    <xf numFmtId="184" fontId="0" fillId="0" borderId="0" xfId="0" applyNumberFormat="1" applyAlignment="1">
      <alignment horizontal="left" vertical="center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2000" b="0" i="0" u="none" strike="noStrike" kern="1200" cap="none" spc="0" normalizeH="0" baseline="0">
                <a:solidFill>
                  <a:sysClr val="windowText" lastClr="000000"/>
                </a:solidFill>
                <a:latin typeface="+mj-lt"/>
                <a:ea typeface="+mj-ea"/>
                <a:cs typeface="+mj-cs"/>
              </a:defRPr>
            </a:pPr>
            <a:r>
              <a:rPr b="1">
                <a:solidFill>
                  <a:sysClr val="windowText" lastClr="000000"/>
                </a:solidFill>
              </a:rPr>
              <a:t>Rerata Suhu Tiap Wadah Perlakuan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Temp!$D$2:$AM$2</c:f>
              <c:strCache>
                <c:ptCount val="36"/>
                <c:pt idx="0">
                  <c:v>6A3</c:v>
                </c:pt>
                <c:pt idx="1">
                  <c:v>6B3</c:v>
                </c:pt>
                <c:pt idx="2">
                  <c:v>6A2</c:v>
                </c:pt>
                <c:pt idx="3">
                  <c:v>6C2</c:v>
                </c:pt>
                <c:pt idx="4">
                  <c:v>6B1</c:v>
                </c:pt>
                <c:pt idx="5">
                  <c:v>3C2</c:v>
                </c:pt>
                <c:pt idx="6">
                  <c:v>6B2</c:v>
                </c:pt>
                <c:pt idx="7">
                  <c:v>3A2</c:v>
                </c:pt>
                <c:pt idx="8">
                  <c:v>3A3</c:v>
                </c:pt>
                <c:pt idx="9">
                  <c:v>3B2</c:v>
                </c:pt>
                <c:pt idx="10">
                  <c:v>3B1</c:v>
                </c:pt>
                <c:pt idx="11">
                  <c:v>3C1</c:v>
                </c:pt>
                <c:pt idx="12">
                  <c:v>3A1</c:v>
                </c:pt>
                <c:pt idx="13">
                  <c:v>6C3</c:v>
                </c:pt>
                <c:pt idx="14">
                  <c:v>6A1</c:v>
                </c:pt>
                <c:pt idx="15">
                  <c:v>3C3</c:v>
                </c:pt>
                <c:pt idx="16">
                  <c:v>3B3</c:v>
                </c:pt>
                <c:pt idx="17">
                  <c:v>6C1</c:v>
                </c:pt>
                <c:pt idx="18">
                  <c:v>6A3</c:v>
                </c:pt>
                <c:pt idx="19">
                  <c:v>6B3</c:v>
                </c:pt>
                <c:pt idx="20">
                  <c:v>6A2</c:v>
                </c:pt>
                <c:pt idx="21">
                  <c:v>6C2</c:v>
                </c:pt>
                <c:pt idx="22">
                  <c:v>6B1</c:v>
                </c:pt>
                <c:pt idx="23">
                  <c:v>3C2</c:v>
                </c:pt>
                <c:pt idx="24">
                  <c:v>6B2</c:v>
                </c:pt>
                <c:pt idx="25">
                  <c:v>3A2</c:v>
                </c:pt>
                <c:pt idx="26">
                  <c:v>3A3</c:v>
                </c:pt>
                <c:pt idx="27">
                  <c:v>3B2</c:v>
                </c:pt>
                <c:pt idx="28">
                  <c:v>3B1</c:v>
                </c:pt>
                <c:pt idx="29">
                  <c:v>3C1</c:v>
                </c:pt>
                <c:pt idx="30">
                  <c:v>3A1</c:v>
                </c:pt>
                <c:pt idx="31">
                  <c:v>6C3</c:v>
                </c:pt>
                <c:pt idx="32">
                  <c:v>6A1</c:v>
                </c:pt>
                <c:pt idx="33">
                  <c:v>3C3</c:v>
                </c:pt>
                <c:pt idx="34">
                  <c:v>3B3</c:v>
                </c:pt>
                <c:pt idx="35">
                  <c:v>6C1</c:v>
                </c:pt>
              </c:strCache>
            </c:strRef>
          </c:cat>
          <c:val>
            <c:numRef>
              <c:f>Temp!$D$67:$AM$67</c:f>
              <c:numCache>
                <c:formatCode>0.0_ </c:formatCode>
                <c:ptCount val="36"/>
                <c:pt idx="0">
                  <c:v>29.5614035087719</c:v>
                </c:pt>
                <c:pt idx="1">
                  <c:v>29.5526315789474</c:v>
                </c:pt>
                <c:pt idx="2">
                  <c:v>29.9122807017544</c:v>
                </c:pt>
                <c:pt idx="3">
                  <c:v>29.5526315789474</c:v>
                </c:pt>
                <c:pt idx="4">
                  <c:v>29.719298245614</c:v>
                </c:pt>
                <c:pt idx="5">
                  <c:v>29.8157894736842</c:v>
                </c:pt>
                <c:pt idx="6">
                  <c:v>29.7105263157895</c:v>
                </c:pt>
                <c:pt idx="7">
                  <c:v>29.9385964912281</c:v>
                </c:pt>
                <c:pt idx="8">
                  <c:v>29.9210526315789</c:v>
                </c:pt>
                <c:pt idx="9">
                  <c:v>29.7105263157895</c:v>
                </c:pt>
                <c:pt idx="10">
                  <c:v>30.140350877193</c:v>
                </c:pt>
                <c:pt idx="11">
                  <c:v>30.1052631578947</c:v>
                </c:pt>
                <c:pt idx="12">
                  <c:v>29.7894736842105</c:v>
                </c:pt>
                <c:pt idx="13">
                  <c:v>29.8771929824561</c:v>
                </c:pt>
                <c:pt idx="14">
                  <c:v>29.6052631578947</c:v>
                </c:pt>
                <c:pt idx="15">
                  <c:v>29.9649122807018</c:v>
                </c:pt>
                <c:pt idx="16">
                  <c:v>30.1052631578947</c:v>
                </c:pt>
                <c:pt idx="17">
                  <c:v>29.8245614035088</c:v>
                </c:pt>
                <c:pt idx="18">
                  <c:v>30.1842105263158</c:v>
                </c:pt>
                <c:pt idx="19">
                  <c:v>30.1228070175439</c:v>
                </c:pt>
                <c:pt idx="20">
                  <c:v>30.2105263157895</c:v>
                </c:pt>
                <c:pt idx="21">
                  <c:v>29.859649122807</c:v>
                </c:pt>
                <c:pt idx="22">
                  <c:v>29.9385964912281</c:v>
                </c:pt>
                <c:pt idx="23">
                  <c:v>29.9298245614035</c:v>
                </c:pt>
                <c:pt idx="24">
                  <c:v>30.4473684210526</c:v>
                </c:pt>
                <c:pt idx="25">
                  <c:v>30.6052631578947</c:v>
                </c:pt>
                <c:pt idx="26">
                  <c:v>30.5175438596491</c:v>
                </c:pt>
                <c:pt idx="27">
                  <c:v>30.8245614035088</c:v>
                </c:pt>
                <c:pt idx="28">
                  <c:v>30.9912280701754</c:v>
                </c:pt>
                <c:pt idx="29">
                  <c:v>30.859649122807</c:v>
                </c:pt>
                <c:pt idx="30">
                  <c:v>30.9035087719298</c:v>
                </c:pt>
                <c:pt idx="31">
                  <c:v>30.9385964912281</c:v>
                </c:pt>
                <c:pt idx="32">
                  <c:v>30.8333333333333</c:v>
                </c:pt>
                <c:pt idx="33">
                  <c:v>30.7543859649123</c:v>
                </c:pt>
                <c:pt idx="34">
                  <c:v>30.7105263157895</c:v>
                </c:pt>
                <c:pt idx="35">
                  <c:v>30.7017543859649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overlap val="0"/>
        <c:axId val="369828992"/>
        <c:axId val="907242131"/>
      </c:barChart>
      <c:catAx>
        <c:axId val="36982899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2700000" spcFirstLastPara="0" vertOverflow="ellipsis" vert="horz" wrap="square" anchor="ctr" anchorCtr="1"/>
          <a:lstStyle/>
          <a:p>
            <a:pPr>
              <a:defRPr lang="en-US" sz="900" b="0" i="0" u="none" strike="noStrike" kern="1200" cap="none" spc="0" normalizeH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907242131"/>
        <c:crosses val="autoZero"/>
        <c:auto val="1"/>
        <c:lblAlgn val="ctr"/>
        <c:lblOffset val="100"/>
        <c:noMultiLvlLbl val="0"/>
      </c:catAx>
      <c:valAx>
        <c:axId val="9072421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.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3698289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>
          <a:solidFill>
            <a:sysClr val="windowText" lastClr="000000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b="1">
                <a:solidFill>
                  <a:sysClr val="windowText" lastClr="000000"/>
                </a:solidFill>
              </a:rPr>
              <a:t>SUHU PAGI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Temp!$P$87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29.9 </a:t>
                    </a:r>
                    <a:r>
                      <a:rPr u="sng"/>
                      <a:t>+</a:t>
                    </a:r>
                    <a:r>
                      <a:t> 0.08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0126582278481013"/>
                  <c:y val="-0.0173611111111111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30.0 </a:t>
                    </a:r>
                    <a:r>
                      <a:rPr u="sng"/>
                      <a:t>+</a:t>
                    </a:r>
                    <a:r>
                      <a:t> 0.24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30.0 </a:t>
                    </a:r>
                    <a:r>
                      <a:rPr u="sng"/>
                      <a:t>+</a:t>
                    </a:r>
                    <a:r>
                      <a:t> 0.14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.00126582278481013"/>
                  <c:y val="-0.010879629629629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29.7 </a:t>
                    </a:r>
                    <a:r>
                      <a:rPr u="sng"/>
                      <a:t>+</a:t>
                    </a:r>
                    <a:r>
                      <a:t> 0.19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29.7 </a:t>
                    </a:r>
                    <a:r>
                      <a:rPr u="sng"/>
                      <a:t>+</a:t>
                    </a:r>
                    <a:r>
                      <a:t> 0.09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00648148148148148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29.8 </a:t>
                    </a:r>
                    <a:r>
                      <a:rPr u="sng"/>
                      <a:t>+</a:t>
                    </a:r>
                    <a:r>
                      <a:t> 0.17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Temp!$Q$88:$Q$93</c:f>
                <c:numCache>
                  <c:formatCode>General</c:formatCode>
                  <c:ptCount val="6"/>
                  <c:pt idx="0">
                    <c:v>0.0815050284489407</c:v>
                  </c:pt>
                  <c:pt idx="1">
                    <c:v>0.238676027334981</c:v>
                  </c:pt>
                  <c:pt idx="2">
                    <c:v>0.144758991748368</c:v>
                  </c:pt>
                  <c:pt idx="3">
                    <c:v>0.191179778225496</c:v>
                  </c:pt>
                  <c:pt idx="4">
                    <c:v>0.0937954089610631</c:v>
                  </c:pt>
                  <c:pt idx="5">
                    <c:v>0.174191473784846</c:v>
                  </c:pt>
                </c:numCache>
              </c:numRef>
            </c:plus>
            <c:minus>
              <c:numRef>
                <c:f>Temp!$Q$88:$Q$93</c:f>
                <c:numCache>
                  <c:formatCode>General</c:formatCode>
                  <c:ptCount val="6"/>
                  <c:pt idx="0">
                    <c:v>0.0815050284489407</c:v>
                  </c:pt>
                  <c:pt idx="1">
                    <c:v>0.238676027334981</c:v>
                  </c:pt>
                  <c:pt idx="2">
                    <c:v>0.144758991748368</c:v>
                  </c:pt>
                  <c:pt idx="3">
                    <c:v>0.191179778225496</c:v>
                  </c:pt>
                  <c:pt idx="4">
                    <c:v>0.0937954089610631</c:v>
                  </c:pt>
                  <c:pt idx="5">
                    <c:v>0.174191473784846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Temp!$O$88:$O$93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Temp!$P$88:$P$93</c:f>
              <c:numCache>
                <c:formatCode>0.0_);[Red]\(0.0\)</c:formatCode>
                <c:ptCount val="6"/>
                <c:pt idx="0">
                  <c:v>29.8830409356725</c:v>
                </c:pt>
                <c:pt idx="1">
                  <c:v>29.9853801169591</c:v>
                </c:pt>
                <c:pt idx="2">
                  <c:v>29.9619883040936</c:v>
                </c:pt>
                <c:pt idx="3">
                  <c:v>29.6929824561403</c:v>
                </c:pt>
                <c:pt idx="4">
                  <c:v>29.6608187134503</c:v>
                </c:pt>
                <c:pt idx="5">
                  <c:v>29.7514619883041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0285419"/>
        <c:axId val="161248539"/>
      </c:barChart>
      <c:catAx>
        <c:axId val="620285419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Perlakuan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161248539"/>
        <c:crosses val="autoZero"/>
        <c:auto val="1"/>
        <c:lblAlgn val="ctr"/>
        <c:lblOffset val="100"/>
        <c:noMultiLvlLbl val="0"/>
      </c:catAx>
      <c:valAx>
        <c:axId val="161248539"/>
        <c:scaling>
          <c:orientation val="minMax"/>
          <c:max val="32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Temperatur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);[Red]\(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620285419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b="1">
                <a:solidFill>
                  <a:sysClr val="windowText" lastClr="000000"/>
                </a:solidFill>
              </a:rPr>
              <a:t>SUHU SORE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142559774964838"/>
          <c:y val="0.177083333333333"/>
          <c:w val="0.827763713080169"/>
          <c:h val="0.6142129629629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Temp!$P$107</c:f>
              <c:strCache>
                <c:ptCount val="1"/>
                <c:pt idx="0">
                  <c:v>AVG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30.7 </a:t>
                    </a:r>
                    <a:r>
                      <a:rPr u="sng"/>
                      <a:t>+</a:t>
                    </a:r>
                    <a:r>
                      <a:t> 0.20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00140646976090014"/>
                  <c:y val="-0.0280092592592593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30.8 </a:t>
                    </a:r>
                    <a:r>
                      <a:rPr u="sng"/>
                      <a:t>+</a:t>
                    </a:r>
                    <a:r>
                      <a:t> 0.14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-0.0134259259259259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30.5 </a:t>
                    </a:r>
                    <a:r>
                      <a:rPr u="sng"/>
                      <a:t>+</a:t>
                    </a:r>
                    <a:r>
                      <a:t> 0.51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"/>
                  <c:y val="-0.0180555555555556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30.4 </a:t>
                    </a:r>
                    <a:r>
                      <a:rPr u="sng"/>
                      <a:t>+</a:t>
                    </a:r>
                    <a:r>
                      <a:t> 0.37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/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30.2 </a:t>
                    </a:r>
                    <a:r>
                      <a:rPr u="sng"/>
                      <a:t>+</a:t>
                    </a:r>
                    <a:r>
                      <a:t> 0.26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"/>
                  <c:y val="-0.00949074074074074"/>
                </c:manualLayout>
              </c:layout>
              <c:tx>
                <c:rich>
                  <a:bodyPr rot="0" spcFirstLastPara="0" vertOverflow="ellipsis" vert="horz" wrap="square" lIns="38100" tIns="19050" rIns="38100" bIns="19050" anchor="ctr" anchorCtr="1"/>
                  <a:lstStyle/>
                  <a:p>
                    <a:pPr defTabSz="914400">
                      <a:defRPr lang="en-US"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t>30.5 </a:t>
                    </a:r>
                    <a:r>
                      <a:rPr u="sng"/>
                      <a:t>+</a:t>
                    </a:r>
                    <a:r>
                      <a:t> 0.57 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Temp!$Q$88:$Q$93</c:f>
                <c:numCache>
                  <c:formatCode>General</c:formatCode>
                  <c:ptCount val="6"/>
                  <c:pt idx="0">
                    <c:v>0.0815050284489407</c:v>
                  </c:pt>
                  <c:pt idx="1">
                    <c:v>0.238676027334981</c:v>
                  </c:pt>
                  <c:pt idx="2">
                    <c:v>0.144758991748368</c:v>
                  </c:pt>
                  <c:pt idx="3">
                    <c:v>0.191179778225496</c:v>
                  </c:pt>
                  <c:pt idx="4">
                    <c:v>0.0937954089610631</c:v>
                  </c:pt>
                  <c:pt idx="5">
                    <c:v>0.174191473784846</c:v>
                  </c:pt>
                </c:numCache>
              </c:numRef>
            </c:plus>
            <c:minus>
              <c:numRef>
                <c:f>Temp!$Q$88:$Q$93</c:f>
                <c:numCache>
                  <c:formatCode>General</c:formatCode>
                  <c:ptCount val="6"/>
                  <c:pt idx="0">
                    <c:v>0.0815050284489407</c:v>
                  </c:pt>
                  <c:pt idx="1">
                    <c:v>0.238676027334981</c:v>
                  </c:pt>
                  <c:pt idx="2">
                    <c:v>0.144758991748368</c:v>
                  </c:pt>
                  <c:pt idx="3">
                    <c:v>0.191179778225496</c:v>
                  </c:pt>
                  <c:pt idx="4">
                    <c:v>0.0937954089610631</c:v>
                  </c:pt>
                  <c:pt idx="5">
                    <c:v>0.174191473784846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Temp!$O$108:$O$113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Temp!$P$108:$P$113</c:f>
              <c:numCache>
                <c:formatCode>0.0_ </c:formatCode>
                <c:ptCount val="6"/>
                <c:pt idx="0">
                  <c:v>30.6754385964912</c:v>
                </c:pt>
                <c:pt idx="1">
                  <c:v>30.8421052631579</c:v>
                </c:pt>
                <c:pt idx="2">
                  <c:v>30.5146198830409</c:v>
                </c:pt>
                <c:pt idx="3">
                  <c:v>30.4093567251462</c:v>
                </c:pt>
                <c:pt idx="4">
                  <c:v>30.1695906432749</c:v>
                </c:pt>
                <c:pt idx="5">
                  <c:v>30.5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20285419"/>
        <c:axId val="161248539"/>
      </c:barChart>
      <c:catAx>
        <c:axId val="620285419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Perlakuan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161248539"/>
        <c:crosses val="autoZero"/>
        <c:auto val="1"/>
        <c:lblAlgn val="ctr"/>
        <c:lblOffset val="100"/>
        <c:noMultiLvlLbl val="0"/>
      </c:catAx>
      <c:valAx>
        <c:axId val="161248539"/>
        <c:scaling>
          <c:orientation val="minMax"/>
          <c:max val="32"/>
          <c:min val="28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Temperatur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);[Red]\(0.0\)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620285419"/>
        <c:crosses val="autoZero"/>
        <c:crossBetween val="between"/>
        <c:majorUnit val="0.5"/>
        <c:minorUnit val="0.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</a:defRPr>
      </a:pPr>
    </a:p>
  </c:txPr>
  <c:externalData r:id="rId1">
    <c:autoUpdate val="0"/>
  </c:externalData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b="1">
                <a:solidFill>
                  <a:sysClr val="windowText" lastClr="000000"/>
                </a:solidFill>
              </a:rPr>
              <a:t>Rerata Suhu Harian tiap Perlakuan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Temp!$P$96</c:f>
              <c:strCache>
                <c:ptCount val="1"/>
                <c:pt idx="0">
                  <c:v>MIN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ln w="1270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Ref>
                <c:f>Temp!$R$97:$R$102</c:f>
                <c:numCache>
                  <c:formatCode>General</c:formatCode>
                  <c:ptCount val="6"/>
                  <c:pt idx="0">
                    <c:v>0.0639107982292233</c:v>
                  </c:pt>
                  <c:pt idx="1">
                    <c:v>0.149208781545883</c:v>
                  </c:pt>
                  <c:pt idx="2">
                    <c:v>0.322430574427645</c:v>
                  </c:pt>
                  <c:pt idx="3">
                    <c:v>0.173472166622177</c:v>
                  </c:pt>
                  <c:pt idx="4">
                    <c:v>0.141873140865007</c:v>
                  </c:pt>
                  <c:pt idx="5">
                    <c:v>0.370512374028866</c:v>
                  </c:pt>
                </c:numCache>
              </c:numRef>
            </c:plus>
            <c:minus>
              <c:numRef>
                <c:f>Temp!$R$97:$R$102</c:f>
                <c:numCache>
                  <c:formatCode>General</c:formatCode>
                  <c:ptCount val="6"/>
                  <c:pt idx="0">
                    <c:v>0.0639107982292233</c:v>
                  </c:pt>
                  <c:pt idx="1">
                    <c:v>0.149208781545883</c:v>
                  </c:pt>
                  <c:pt idx="2">
                    <c:v>0.322430574427645</c:v>
                  </c:pt>
                  <c:pt idx="3">
                    <c:v>0.173472166622177</c:v>
                  </c:pt>
                  <c:pt idx="4">
                    <c:v>0.141873140865007</c:v>
                  </c:pt>
                  <c:pt idx="5">
                    <c:v>0.370512374028866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Temp!$O$97:$O$102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Temp!$P$97:$P$102</c:f>
              <c:numCache>
                <c:formatCode>0.0_);[Red]\(0.0\)</c:formatCode>
                <c:ptCount val="6"/>
                <c:pt idx="0">
                  <c:v>26</c:v>
                </c:pt>
                <c:pt idx="1">
                  <c:v>27</c:v>
                </c:pt>
                <c:pt idx="2">
                  <c:v>28</c:v>
                </c:pt>
                <c:pt idx="3">
                  <c:v>27</c:v>
                </c:pt>
                <c:pt idx="4">
                  <c:v>26</c:v>
                </c:pt>
                <c:pt idx="5">
                  <c:v>27</c:v>
                </c:pt>
              </c:numCache>
            </c:numRef>
          </c:val>
        </c:ser>
        <c:ser>
          <c:idx val="1"/>
          <c:order val="1"/>
          <c:tx>
            <c:strRef>
              <c:f>Temp!$Q$96</c:f>
              <c:strCache>
                <c:ptCount val="1"/>
                <c:pt idx="0">
                  <c:v>MAX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0" vertOverflow="ellipsis" vert="horz" wrap="square" lIns="38100" tIns="19050" rIns="38100" bIns="19050" anchor="ctr" anchorCtr="1"/>
              <a:lstStyle/>
              <a:p>
                <a:pPr>
                  <a:defRPr lang="en-US" sz="900" b="1" i="0" u="none" strike="noStrike" kern="1200" baseline="0">
                    <a:ln w="3175">
                      <a:noFill/>
                    </a:ln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errBars>
            <c:errBarType val="both"/>
            <c:errValType val="cust"/>
            <c:noEndCap val="0"/>
            <c:plus>
              <c:numLit>
                <c:formatCode>General</c:formatCode>
                <c:ptCount val="6"/>
                <c:pt idx="0">
                  <c:v>0</c:v>
                </c:pt>
              </c:numLit>
            </c:plus>
            <c:minus>
              <c:numLit>
                <c:formatCode>General</c:formatCode>
                <c:ptCount val="6"/>
                <c:pt idx="0">
                  <c:v>0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Temp!$O$97:$O$102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Temp!$Q$97:$Q$102</c:f>
              <c:numCache>
                <c:formatCode>0.0_);[Red]\(0.0\)</c:formatCode>
                <c:ptCount val="6"/>
                <c:pt idx="0">
                  <c:v>33</c:v>
                </c:pt>
                <c:pt idx="1">
                  <c:v>34</c:v>
                </c:pt>
                <c:pt idx="2">
                  <c:v>34</c:v>
                </c:pt>
                <c:pt idx="3">
                  <c:v>33</c:v>
                </c:pt>
                <c:pt idx="4">
                  <c:v>32</c:v>
                </c:pt>
                <c:pt idx="5">
                  <c:v>34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06139884"/>
        <c:axId val="993764876"/>
      </c:barChart>
      <c:catAx>
        <c:axId val="606139884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Perlakuan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993764876"/>
        <c:crosses val="autoZero"/>
        <c:auto val="1"/>
        <c:lblAlgn val="ctr"/>
        <c:lblOffset val="100"/>
        <c:noMultiLvlLbl val="0"/>
      </c:catAx>
      <c:valAx>
        <c:axId val="9937648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t>Temperatur (°C)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_);[Red]\(0.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6061398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0" vertOverflow="ellipsis" vert="horz" wrap="square" anchor="ctr" anchorCtr="1"/>
          <a:lstStyle/>
          <a:p>
            <a:pPr defTabSz="914400">
              <a:defRPr lang="en-US"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b="1">
                <a:solidFill>
                  <a:sysClr val="windowText" lastClr="000000"/>
                </a:solidFill>
              </a:rPr>
              <a:t>Kondisi pH (Keasaman) Harian</a:t>
            </a:r>
            <a:endParaRPr b="1">
              <a:solidFill>
                <a:sysClr val="windowText" lastClr="000000"/>
              </a:solidFill>
            </a:endParaRPr>
          </a:p>
        </c:rich>
      </c:tx>
      <c:layout/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pH!$R$93</c:f>
              <c:strCache>
                <c:ptCount val="1"/>
                <c:pt idx="0">
                  <c:v>PAGI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pH!$Q$94:$Q$99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pH!$R$94:$R$99</c:f>
              <c:numCache>
                <c:formatCode>0.00_ </c:formatCode>
                <c:ptCount val="6"/>
                <c:pt idx="0">
                  <c:v>7.65041666666667</c:v>
                </c:pt>
                <c:pt idx="1">
                  <c:v>7.64916666666667</c:v>
                </c:pt>
                <c:pt idx="2">
                  <c:v>7.63083333333333</c:v>
                </c:pt>
                <c:pt idx="3">
                  <c:v>7.58916666666667</c:v>
                </c:pt>
                <c:pt idx="4">
                  <c:v>7.55583333333333</c:v>
                </c:pt>
                <c:pt idx="5">
                  <c:v>7.59041666666667</c:v>
                </c:pt>
              </c:numCache>
            </c:numRef>
          </c:val>
        </c:ser>
        <c:ser>
          <c:idx val="1"/>
          <c:order val="1"/>
          <c:tx>
            <c:strRef>
              <c:f>pH!$S$93</c:f>
              <c:strCache>
                <c:ptCount val="1"/>
                <c:pt idx="0">
                  <c:v>SORE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f>pH!$Q$94:$Q$99</c:f>
              <c:strCache>
                <c:ptCount val="6"/>
                <c:pt idx="0">
                  <c:v>3A</c:v>
                </c:pt>
                <c:pt idx="1">
                  <c:v>3B</c:v>
                </c:pt>
                <c:pt idx="2">
                  <c:v>3C</c:v>
                </c:pt>
                <c:pt idx="3">
                  <c:v>6A</c:v>
                </c:pt>
                <c:pt idx="4">
                  <c:v>6B</c:v>
                </c:pt>
                <c:pt idx="5">
                  <c:v>6C</c:v>
                </c:pt>
              </c:strCache>
            </c:strRef>
          </c:cat>
          <c:val>
            <c:numRef>
              <c:f>pH!$S$94:$S$99</c:f>
              <c:numCache>
                <c:formatCode>0.00_ </c:formatCode>
                <c:ptCount val="6"/>
                <c:pt idx="0">
                  <c:v>7.69208333333333</c:v>
                </c:pt>
                <c:pt idx="1">
                  <c:v>7.64291666666667</c:v>
                </c:pt>
                <c:pt idx="2">
                  <c:v>7.63875</c:v>
                </c:pt>
                <c:pt idx="3">
                  <c:v>7.77041666666667</c:v>
                </c:pt>
                <c:pt idx="4">
                  <c:v>7.81125</c:v>
                </c:pt>
                <c:pt idx="5">
                  <c:v>7.77208333333333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0"/>
        <c:axId val="530194785"/>
        <c:axId val="699077916"/>
      </c:barChart>
      <c:catAx>
        <c:axId val="530194785"/>
        <c:scaling>
          <c:orientation val="minMax"/>
        </c:scaling>
        <c:delete val="0"/>
        <c:axPos val="b"/>
        <c:title>
          <c:tx>
            <c:rich>
              <a:bodyPr rot="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1"/>
                  <a:t>Perlakuan</a:t>
                </a:r>
                <a:endParaRPr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699077916"/>
        <c:crosses val="autoZero"/>
        <c:auto val="1"/>
        <c:lblAlgn val="ctr"/>
        <c:lblOffset val="100"/>
        <c:noMultiLvlLbl val="0"/>
      </c:catAx>
      <c:valAx>
        <c:axId val="6990779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1"/>
                  <a:t>Temperatur (°C)</a:t>
                </a:r>
                <a:endParaRPr b="1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  <c:crossAx val="530194785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n-US" b="1">
          <a:solidFill>
            <a:sysClr val="windowText" lastClr="000000"/>
          </a:solidFill>
        </a:defRPr>
      </a:pPr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Chem!$X$15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 cmpd="sng">
              <a:solidFill>
                <a:schemeClr val="accent6"/>
              </a:solidFill>
              <a:prstDash val="solid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Chem!$AD$16:$AD$18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22.0617315730203</c:v>
                  </c:pt>
                  <c:pt idx="2">
                    <c:v>39.8242539164264</c:v>
                  </c:pt>
                </c:numCache>
              </c:numRef>
            </c:plus>
            <c:minus>
              <c:numRef>
                <c:f>Chem!$AD$16:$AD$18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22.0617315730203</c:v>
                  </c:pt>
                  <c:pt idx="2">
                    <c:v>39.8242539164264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Chem!$X$16:$X$18</c:f>
              <c:numCache>
                <c:formatCode>0.00_ </c:formatCode>
                <c:ptCount val="3"/>
                <c:pt idx="0">
                  <c:v>110.15</c:v>
                </c:pt>
                <c:pt idx="1">
                  <c:v>184.45</c:v>
                </c:pt>
                <c:pt idx="2">
                  <c:v>213.9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Chem!$Y$15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1"/>
              </a:solidFill>
              <a:ln w="6350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Chem!$AE$16:$AE$18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28.8146013333518</c:v>
                  </c:pt>
                  <c:pt idx="2">
                    <c:v>48.8115811053074</c:v>
                  </c:pt>
                </c:numCache>
              </c:numRef>
            </c:plus>
            <c:minus>
              <c:numRef>
                <c:f>Chem!$AE$16:$AE$18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28.8146013333518</c:v>
                  </c:pt>
                  <c:pt idx="2">
                    <c:v>48.8115811053074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Chem!$Y$16:$Y$18</c:f>
              <c:numCache>
                <c:formatCode>0.00_ </c:formatCode>
                <c:ptCount val="3"/>
                <c:pt idx="0">
                  <c:v>110.15</c:v>
                </c:pt>
                <c:pt idx="1">
                  <c:v>199.725</c:v>
                </c:pt>
                <c:pt idx="2">
                  <c:v>231.805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Chem!$Z$15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 cmpd="sng">
              <a:solidFill>
                <a:schemeClr val="accent4"/>
              </a:solidFill>
              <a:prstDash val="solid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Chem!$AF$16:$AF$18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0.388908729652589</c:v>
                  </c:pt>
                  <c:pt idx="2">
                    <c:v>7.02864140499428</c:v>
                  </c:pt>
                </c:numCache>
              </c:numRef>
            </c:plus>
            <c:minus>
              <c:numRef>
                <c:f>Chem!$AF$16:$AF$18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0.388908729652589</c:v>
                  </c:pt>
                  <c:pt idx="2">
                    <c:v>7.02864140499428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Chem!$Z$16:$Z$18</c:f>
              <c:numCache>
                <c:formatCode>0.00_ </c:formatCode>
                <c:ptCount val="3"/>
                <c:pt idx="0">
                  <c:v>110.15</c:v>
                </c:pt>
                <c:pt idx="1">
                  <c:v>186.425</c:v>
                </c:pt>
                <c:pt idx="2">
                  <c:v>209.74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Chem!$AA$15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Chem!$AG$16:$AG$18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3.21733585439878</c:v>
                  </c:pt>
                  <c:pt idx="2">
                    <c:v>3.69816846560566</c:v>
                  </c:pt>
                </c:numCache>
              </c:numRef>
            </c:plus>
            <c:minus>
              <c:numRef>
                <c:f>Chem!$AG$16:$AG$18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3.21733585439878</c:v>
                  </c:pt>
                  <c:pt idx="2">
                    <c:v>3.69816846560566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Chem!$AA$16:$AA$18</c:f>
              <c:numCache>
                <c:formatCode>0.00_ </c:formatCode>
                <c:ptCount val="3"/>
                <c:pt idx="0">
                  <c:v>110.15</c:v>
                </c:pt>
                <c:pt idx="1">
                  <c:v>193.175</c:v>
                </c:pt>
                <c:pt idx="2">
                  <c:v>222.155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Chem!$AB$15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Chem!$AH$16:$AH$18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7.81352993211136</c:v>
                  </c:pt>
                  <c:pt idx="2">
                    <c:v>9.461088732276</c:v>
                  </c:pt>
                </c:numCache>
              </c:numRef>
            </c:plus>
            <c:minus>
              <c:numRef>
                <c:f>Chem!$AH$16:$AH$18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7.81352993211136</c:v>
                  </c:pt>
                  <c:pt idx="2">
                    <c:v>9.461088732276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Chem!$AB$16:$AB$18</c:f>
              <c:numCache>
                <c:formatCode>0.00_ </c:formatCode>
                <c:ptCount val="3"/>
                <c:pt idx="0">
                  <c:v>110.15</c:v>
                </c:pt>
                <c:pt idx="1">
                  <c:v>233.975</c:v>
                </c:pt>
                <c:pt idx="2">
                  <c:v>283.11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Chem!$AC$15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tx1"/>
              </a:solidFill>
              <a:ln w="9525" cmpd="sng">
                <a:noFill/>
                <a:prstDash val="sysDot"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Chem!$AI$16:$AI$18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7.10642315092479</c:v>
                  </c:pt>
                  <c:pt idx="2">
                    <c:v>16.7089332394381</c:v>
                  </c:pt>
                </c:numCache>
              </c:numRef>
            </c:plus>
            <c:minus>
              <c:numRef>
                <c:f>Chem!$AI$16:$AI$18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7.10642315092479</c:v>
                  </c:pt>
                  <c:pt idx="2">
                    <c:v>16.7089332394381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Chem!$AC$16:$AC$18</c:f>
              <c:numCache>
                <c:formatCode>0.00_ </c:formatCode>
                <c:ptCount val="3"/>
                <c:pt idx="0">
                  <c:v>110.15</c:v>
                </c:pt>
                <c:pt idx="1">
                  <c:v>196.175</c:v>
                </c:pt>
                <c:pt idx="2">
                  <c:v>231.635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73822"/>
        <c:axId val="964147391"/>
      </c:lineChart>
      <c:catAx>
        <c:axId val="88767382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64147391"/>
        <c:crosses val="autoZero"/>
        <c:auto val="1"/>
        <c:lblAlgn val="ctr"/>
        <c:lblOffset val="100"/>
        <c:noMultiLvlLbl val="0"/>
      </c:catAx>
      <c:valAx>
        <c:axId val="964147391"/>
        <c:scaling>
          <c:orientation val="minMax"/>
          <c:max val="300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Kesadahan (ppm)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87673822"/>
        <c:crosses val="autoZero"/>
        <c:crossBetween val="between"/>
        <c:majorUnit val="5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0" cap="flat" cmpd="sng" algn="ctr">
      <a:solidFill>
        <a:sysClr val="windowText" lastClr="000000"/>
      </a:solidFill>
      <a:miter lim="800000"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Chem!$X$29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 cmpd="sng">
              <a:solidFill>
                <a:schemeClr val="accent6"/>
              </a:solidFill>
              <a:prstDash val="solid"/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chemeClr val="accent6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Chem!$AD$30:$AD$32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0.0120208152801713</c:v>
                  </c:pt>
                  <c:pt idx="2">
                    <c:v>0.029698484809835</c:v>
                  </c:pt>
                </c:numCache>
              </c:numRef>
            </c:plus>
            <c:minus>
              <c:numRef>
                <c:f>Chem!$AD$30:$AD$32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0.0120208152801713</c:v>
                  </c:pt>
                  <c:pt idx="2">
                    <c:v>0.029698484809835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Chem!$X$30:$X$32</c:f>
              <c:numCache>
                <c:formatCode>0.000_ </c:formatCode>
                <c:ptCount val="3"/>
                <c:pt idx="0">
                  <c:v>0.002</c:v>
                </c:pt>
                <c:pt idx="1">
                  <c:v>0.0125</c:v>
                </c:pt>
                <c:pt idx="2">
                  <c:v>0.027</c:v>
                </c:pt>
              </c:numCache>
            </c:numRef>
          </c:val>
          <c:smooth val="0"/>
        </c:ser>
        <c:ser>
          <c:idx val="4"/>
          <c:order val="1"/>
          <c:tx>
            <c:strRef>
              <c:f>Chem!$Y$29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 cmpd="sng">
              <a:solidFill>
                <a:schemeClr val="accent1"/>
              </a:solidFill>
              <a:prstDash val="solid"/>
              <a:round/>
            </a:ln>
            <a:effectLst/>
            <a:sp3d contourW="12700"/>
          </c:spPr>
          <c:marker>
            <c:symbol val="circle"/>
            <c:size val="5"/>
            <c:spPr>
              <a:solidFill>
                <a:schemeClr val="accent1"/>
              </a:solidFill>
              <a:ln w="9525" cmpd="sng">
                <a:noFill/>
                <a:prstDash val="solid"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Chem!$AE$30:$AE$32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0.00777817459305202</c:v>
                  </c:pt>
                  <c:pt idx="2">
                    <c:v>0.0212132034355964</c:v>
                  </c:pt>
                </c:numCache>
              </c:numRef>
            </c:plus>
            <c:minus>
              <c:numRef>
                <c:f>Chem!$AE$30:$AE$32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0.00777817459305202</c:v>
                  </c:pt>
                  <c:pt idx="2">
                    <c:v>0.0212132034355964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Chem!$Y$30:$Y$32</c:f>
              <c:numCache>
                <c:formatCode>0.000_ </c:formatCode>
                <c:ptCount val="3"/>
                <c:pt idx="0">
                  <c:v>0.002</c:v>
                </c:pt>
                <c:pt idx="1">
                  <c:v>0.0125</c:v>
                </c:pt>
                <c:pt idx="2">
                  <c:v>0.025</c:v>
                </c:pt>
              </c:numCache>
            </c:numRef>
          </c:val>
          <c:smooth val="0"/>
        </c:ser>
        <c:ser>
          <c:idx val="5"/>
          <c:order val="2"/>
          <c:tx>
            <c:strRef>
              <c:f>Chem!$Z$29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 cmpd="sng">
              <a:solidFill>
                <a:schemeClr val="accent4"/>
              </a:solidFill>
              <a:prstDash val="solid"/>
              <a:round/>
            </a:ln>
            <a:effectLst/>
            <a:sp3d contourW="12700"/>
          </c:spPr>
          <c:marker>
            <c:symbol val="triangle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Chem!$AF$30:$AF$32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0.00141421356237309</c:v>
                  </c:pt>
                  <c:pt idx="2">
                    <c:v>0.00707106781186548</c:v>
                  </c:pt>
                </c:numCache>
              </c:numRef>
            </c:plus>
            <c:minus>
              <c:numRef>
                <c:f>Chem!$AF$30:$AF$32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0.00141421356237309</c:v>
                  </c:pt>
                  <c:pt idx="2">
                    <c:v>0.00707106781186548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Chem!$Z$30:$Z$32</c:f>
              <c:numCache>
                <c:formatCode>0.000_ </c:formatCode>
                <c:ptCount val="3"/>
                <c:pt idx="0">
                  <c:v>0.002</c:v>
                </c:pt>
                <c:pt idx="1">
                  <c:v>0.017</c:v>
                </c:pt>
                <c:pt idx="2">
                  <c:v>0.036</c:v>
                </c:pt>
              </c:numCache>
            </c:numRef>
          </c:val>
          <c:smooth val="0"/>
        </c:ser>
        <c:ser>
          <c:idx val="0"/>
          <c:order val="3"/>
          <c:tx>
            <c:strRef>
              <c:f>Chem!$AA$29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Chem!$AG$30:$AG$32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0.0014142135623731</c:v>
                  </c:pt>
                  <c:pt idx="2">
                    <c:v>0.00212132034355964</c:v>
                  </c:pt>
                </c:numCache>
              </c:numRef>
            </c:plus>
            <c:minus>
              <c:numRef>
                <c:f>Chem!$AG$30:$AG$32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0.0014142135623731</c:v>
                  </c:pt>
                  <c:pt idx="2">
                    <c:v>0.00212132034355964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Chem!$AA$30:$AA$32</c:f>
              <c:numCache>
                <c:formatCode>0.000_ </c:formatCode>
                <c:ptCount val="3"/>
                <c:pt idx="0">
                  <c:v>0.002</c:v>
                </c:pt>
                <c:pt idx="1">
                  <c:v>0.012</c:v>
                </c:pt>
                <c:pt idx="2">
                  <c:v>0.0195</c:v>
                </c:pt>
              </c:numCache>
            </c:numRef>
          </c:val>
          <c:smooth val="0"/>
        </c:ser>
        <c:ser>
          <c:idx val="1"/>
          <c:order val="4"/>
          <c:tx>
            <c:strRef>
              <c:f>Chem!$AB$29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Chem!$AH$30:$AH$32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0.00212132034355964</c:v>
                  </c:pt>
                  <c:pt idx="2">
                    <c:v>0.00424264068711928</c:v>
                  </c:pt>
                </c:numCache>
              </c:numRef>
            </c:plus>
            <c:minus>
              <c:numRef>
                <c:f>Chem!$AH$30:$AH$32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0.00212132034355964</c:v>
                  </c:pt>
                  <c:pt idx="2">
                    <c:v>0.00424264068711928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Chem!$AB$30:$AB$32</c:f>
              <c:numCache>
                <c:formatCode>0.000_ </c:formatCode>
                <c:ptCount val="3"/>
                <c:pt idx="0">
                  <c:v>0.002</c:v>
                </c:pt>
                <c:pt idx="1">
                  <c:v>0.0055</c:v>
                </c:pt>
                <c:pt idx="2">
                  <c:v>0.009</c:v>
                </c:pt>
              </c:numCache>
            </c:numRef>
          </c:val>
          <c:smooth val="0"/>
        </c:ser>
        <c:ser>
          <c:idx val="2"/>
          <c:order val="5"/>
          <c:tx>
            <c:strRef>
              <c:f>Chem!$AC$29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5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Chem!$AI$30:$AI$32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0.000707106781186548</c:v>
                  </c:pt>
                  <c:pt idx="2">
                    <c:v>0.00141421356237309</c:v>
                  </c:pt>
                </c:numCache>
              </c:numRef>
            </c:plus>
            <c:minus>
              <c:numRef>
                <c:f>Chem!$AI$30:$AI$32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0.000707106781186548</c:v>
                  </c:pt>
                  <c:pt idx="2">
                    <c:v>0.00141421356237309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Chem!$AC$30:$AC$32</c:f>
              <c:numCache>
                <c:formatCode>0.000_ </c:formatCode>
                <c:ptCount val="3"/>
                <c:pt idx="0">
                  <c:v>0.002</c:v>
                </c:pt>
                <c:pt idx="1">
                  <c:v>0.0135</c:v>
                </c:pt>
                <c:pt idx="2">
                  <c:v>0.026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87673822"/>
        <c:axId val="964147391"/>
      </c:lineChart>
      <c:catAx>
        <c:axId val="88767382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964147391"/>
        <c:crosses val="autoZero"/>
        <c:auto val="1"/>
        <c:lblAlgn val="ctr"/>
        <c:lblOffset val="100"/>
        <c:noMultiLvlLbl val="0"/>
      </c:catAx>
      <c:valAx>
        <c:axId val="964147391"/>
        <c:scaling>
          <c:orientation val="minMax"/>
          <c:max val="0.06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t>Nitrit (ppm)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.00_);[Red]\(0.0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8767382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externalData r:id="rId1">
    <c:autoUpdate val="0"/>
  </c:externalData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Chem!$X$5</c:f>
              <c:strCache>
                <c:ptCount val="1"/>
                <c:pt idx="0">
                  <c:v>3A</c:v>
                </c:pt>
              </c:strCache>
            </c:strRef>
          </c:tx>
          <c:spPr>
            <a:ln w="12700" cap="rnd">
              <a:solidFill>
                <a:schemeClr val="accent6"/>
              </a:solidFill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chemeClr val="accent6">
                  <a:alpha val="90000"/>
                </a:schemeClr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Chem!$AD$6:$AD$8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16.7937860531805</c:v>
                  </c:pt>
                  <c:pt idx="2">
                    <c:v>29.3873578261129</c:v>
                  </c:pt>
                </c:numCache>
              </c:numRef>
            </c:plus>
            <c:minus>
              <c:numRef>
                <c:f>Chem!$AD$6:$AD$8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16.7937860531805</c:v>
                  </c:pt>
                  <c:pt idx="2">
                    <c:v>29.3873578261129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Chem!$X$6:$X$8</c:f>
              <c:numCache>
                <c:formatCode>0.00_ </c:formatCode>
                <c:ptCount val="3"/>
                <c:pt idx="0">
                  <c:v>195</c:v>
                </c:pt>
                <c:pt idx="1">
                  <c:v>154.375</c:v>
                </c:pt>
                <c:pt idx="2">
                  <c:v>170.41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Chem!$Y$5</c:f>
              <c:strCache>
                <c:ptCount val="1"/>
                <c:pt idx="0">
                  <c:v>3B</c:v>
                </c:pt>
              </c:strCache>
            </c:strRef>
          </c:tx>
          <c:spPr>
            <a:ln w="12700" cap="rnd">
              <a:solidFill>
                <a:schemeClr val="accent1"/>
              </a:solidFill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Chem!$AE$6:$AE$8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5.30330085889911</c:v>
                  </c:pt>
                  <c:pt idx="2">
                    <c:v>13.4845263172275</c:v>
                  </c:pt>
                </c:numCache>
              </c:numRef>
            </c:plus>
            <c:minus>
              <c:numRef>
                <c:f>Chem!$AE$6:$AE$8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5.30330085889911</c:v>
                  </c:pt>
                  <c:pt idx="2">
                    <c:v>13.4845263172275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Chem!$Y$6:$Y$8</c:f>
              <c:numCache>
                <c:formatCode>0.00_ </c:formatCode>
                <c:ptCount val="3"/>
                <c:pt idx="0">
                  <c:v>195</c:v>
                </c:pt>
                <c:pt idx="1">
                  <c:v>156.25</c:v>
                </c:pt>
                <c:pt idx="2">
                  <c:v>169.665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Chem!$Z$5</c:f>
              <c:strCache>
                <c:ptCount val="1"/>
                <c:pt idx="0">
                  <c:v>3C</c:v>
                </c:pt>
              </c:strCache>
            </c:strRef>
          </c:tx>
          <c:spPr>
            <a:ln w="12700" cap="rnd">
              <a:solidFill>
                <a:schemeClr val="accent4"/>
              </a:solidFill>
              <a:round/>
            </a:ln>
            <a:effectLst/>
            <a:sp3d contourW="12700"/>
          </c:spPr>
          <c:marker>
            <c:symbol val="diamond"/>
            <c:size val="5"/>
            <c:spPr>
              <a:solidFill>
                <a:schemeClr val="accent4"/>
              </a:solidFill>
              <a:ln w="9525">
                <a:noFill/>
              </a:ln>
              <a:effectLst/>
            </c:spPr>
          </c:marker>
          <c:dPt>
            <c:idx val="2"/>
            <c:marker>
              <c:symbol val="triangle"/>
              <c:size val="4"/>
              <c:spPr>
                <a:solidFill>
                  <a:schemeClr val="accent4"/>
                </a:solidFill>
                <a:ln w="9525">
                  <a:noFill/>
                </a:ln>
                <a:effectLst/>
              </c:spPr>
            </c:marker>
            <c:bubble3D val="0"/>
          </c:dPt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Chem!$AF$6:$AF$8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1.85261976670876</c:v>
                  </c:pt>
                </c:numCache>
              </c:numRef>
            </c:plus>
            <c:minus>
              <c:numRef>
                <c:f>Chem!$AF$6:$AF$8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1.85261976670876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Chem!$Z$6:$Z$8</c:f>
              <c:numCache>
                <c:formatCode>0.00_ </c:formatCode>
                <c:ptCount val="3"/>
                <c:pt idx="0">
                  <c:v>195</c:v>
                </c:pt>
                <c:pt idx="1">
                  <c:v>153.75</c:v>
                </c:pt>
                <c:pt idx="2">
                  <c:v>161.44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Chem!$AA$5</c:f>
              <c:strCache>
                <c:ptCount val="1"/>
                <c:pt idx="0">
                  <c:v>6A</c:v>
                </c:pt>
              </c:strCache>
            </c:strRef>
          </c:tx>
          <c:spPr>
            <a:ln w="12700" cap="rnd" cmpd="sng">
              <a:solidFill>
                <a:srgbClr val="FF0000"/>
              </a:solidFill>
              <a:prstDash val="sysDash"/>
              <a:round/>
            </a:ln>
            <a:effectLst/>
            <a:sp3d contourW="12700"/>
          </c:spPr>
          <c:marker>
            <c:symbol val="diamond"/>
            <c:size val="4"/>
            <c:spPr>
              <a:solidFill>
                <a:srgbClr val="FF0000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Chem!$AG$6:$AG$8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4.32749350086167</c:v>
                  </c:pt>
                </c:numCache>
              </c:numRef>
            </c:plus>
            <c:minus>
              <c:numRef>
                <c:f>Chem!$AG$6:$AG$8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4.32749350086167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Chem!$AA$6:$AA$8</c:f>
              <c:numCache>
                <c:formatCode>0.00_ </c:formatCode>
                <c:ptCount val="3"/>
                <c:pt idx="0">
                  <c:v>195</c:v>
                </c:pt>
                <c:pt idx="1">
                  <c:v>158.125</c:v>
                </c:pt>
                <c:pt idx="2">
                  <c:v>174.74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Chem!$AB$5</c:f>
              <c:strCache>
                <c:ptCount val="1"/>
                <c:pt idx="0">
                  <c:v>6B</c:v>
                </c:pt>
              </c:strCache>
            </c:strRef>
          </c:tx>
          <c:spPr>
            <a:ln w="12700" cap="rnd" cmpd="sng">
              <a:solidFill>
                <a:schemeClr val="accent2"/>
              </a:solidFill>
              <a:prstDash val="sysDash"/>
              <a:round/>
            </a:ln>
            <a:effectLst/>
            <a:sp3d contourW="12700"/>
          </c:spPr>
          <c:marker>
            <c:symbol val="circle"/>
            <c:size val="4"/>
            <c:spPr>
              <a:solidFill>
                <a:schemeClr val="accent2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Chem!$AH$6:$AH$8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5.45179328294829</c:v>
                  </c:pt>
                </c:numCache>
              </c:numRef>
            </c:plus>
            <c:minus>
              <c:numRef>
                <c:f>Chem!$AH$6:$AH$8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1.76776695296637</c:v>
                  </c:pt>
                  <c:pt idx="2">
                    <c:v>5.45179328294829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Chem!$AB$6:$AB$8</c:f>
              <c:numCache>
                <c:formatCode>0.00_ </c:formatCode>
                <c:ptCount val="3"/>
                <c:pt idx="0">
                  <c:v>195</c:v>
                </c:pt>
                <c:pt idx="1">
                  <c:v>162.5</c:v>
                </c:pt>
                <c:pt idx="2">
                  <c:v>184.455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Chem!$AC$5</c:f>
              <c:strCache>
                <c:ptCount val="1"/>
                <c:pt idx="0">
                  <c:v>6C</c:v>
                </c:pt>
              </c:strCache>
            </c:strRef>
          </c:tx>
          <c:spPr>
            <a:ln w="12700" cap="rnd" cmpd="sng">
              <a:solidFill>
                <a:schemeClr val="tx1"/>
              </a:solidFill>
              <a:prstDash val="sysDash"/>
              <a:round/>
            </a:ln>
            <a:effectLst/>
            <a:sp3d contourW="12700"/>
          </c:spPr>
          <c:marker>
            <c:symbol val="triangle"/>
            <c:size val="4"/>
            <c:spPr>
              <a:solidFill>
                <a:schemeClr val="tx1"/>
              </a:solidFill>
              <a:ln w="9525">
                <a:noFill/>
              </a:ln>
              <a:effectLst/>
            </c:spPr>
          </c:marker>
          <c:dLbls>
            <c:delete val="1"/>
          </c:dLbls>
          <c:errBars>
            <c:errDir val="y"/>
            <c:errBarType val="both"/>
            <c:errValType val="cust"/>
            <c:noEndCap val="0"/>
            <c:plus>
              <c:numRef>
                <c:f>Chem!$AI$6:$AI$8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0.961665222413714</c:v>
                  </c:pt>
                </c:numCache>
              </c:numRef>
            </c:plus>
            <c:minus>
              <c:numRef>
                <c:f>Chem!$AI$6:$AI$8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0.883883476483184</c:v>
                  </c:pt>
                  <c:pt idx="2">
                    <c:v>0.961665222413714</c:v>
                  </c:pt>
                </c:numCache>
              </c:numRef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Chem!$W$6:$W$8</c:f>
              <c:strCache>
                <c:ptCount val="3"/>
                <c:pt idx="0">
                  <c:v>Awal (H-0)</c:v>
                </c:pt>
                <c:pt idx="1">
                  <c:v>Tengah (H-30)</c:v>
                </c:pt>
                <c:pt idx="2">
                  <c:v>Akhir (H-60)</c:v>
                </c:pt>
              </c:strCache>
            </c:strRef>
          </c:cat>
          <c:val>
            <c:numRef>
              <c:f>Chem!$AC$6:$AC$8</c:f>
              <c:numCache>
                <c:formatCode>0.00_ </c:formatCode>
                <c:ptCount val="3"/>
                <c:pt idx="0">
                  <c:v>195</c:v>
                </c:pt>
                <c:pt idx="1">
                  <c:v>155.625</c:v>
                </c:pt>
                <c:pt idx="2">
                  <c:v>169.63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8034342"/>
        <c:axId val="297914930"/>
      </c:lineChart>
      <c:catAx>
        <c:axId val="828034342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270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297914930"/>
        <c:crosses val="autoZero"/>
        <c:auto val="1"/>
        <c:lblAlgn val="ctr"/>
        <c:lblOffset val="100"/>
        <c:noMultiLvlLbl val="0"/>
      </c:catAx>
      <c:valAx>
        <c:axId val="297914930"/>
        <c:scaling>
          <c:orientation val="minMax"/>
          <c:max val="210"/>
          <c:min val="0"/>
        </c:scaling>
        <c:delete val="0"/>
        <c:axPos val="l"/>
        <c:title>
          <c:tx>
            <c:rich>
              <a:bodyPr rot="-5400000" spcFirstLastPara="0" vertOverflow="ellipsis" vert="horz" wrap="square" anchor="ctr" anchorCtr="1"/>
              <a:lstStyle/>
              <a:p>
                <a:pPr defTabSz="914400">
                  <a:defRPr lang="en-US" sz="10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defRPr>
                </a:pPr>
                <a:r>
                  <a:rPr sz="1000" b="1">
                    <a:solidFill>
                      <a:sysClr val="windowText" lastClr="000000"/>
                    </a:solidFill>
                    <a:latin typeface="Arial" panose="020B0604020202020204" pitchFamily="7" charset="0"/>
                    <a:ea typeface="Arial" panose="020B0604020202020204" pitchFamily="7" charset="0"/>
                    <a:cs typeface="Arial" panose="020B0604020202020204" pitchFamily="7" charset="0"/>
                    <a:sym typeface="Arial" panose="020B0604020202020204" pitchFamily="7" charset="0"/>
                  </a:rPr>
                  <a:t>Alkalinitas (ppm)</a:t>
                </a:r>
                <a:endParaRPr sz="1000" b="1">
                  <a:solidFill>
                    <a:sysClr val="windowText" lastClr="000000"/>
                  </a:solidFill>
                  <a:latin typeface="Arial" panose="020B0604020202020204" pitchFamily="7" charset="0"/>
                  <a:ea typeface="Arial" panose="020B0604020202020204" pitchFamily="7" charset="0"/>
                  <a:cs typeface="Arial" panose="020B0604020202020204" pitchFamily="7" charset="0"/>
                  <a:sym typeface="Arial" panose="020B0604020202020204" pitchFamily="7" charset="0"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</c:title>
        <c:numFmt formatCode="0_);[Red]\(0\)" sourceLinked="0"/>
        <c:majorTickMark val="out"/>
        <c:minorTickMark val="none"/>
        <c:tickLblPos val="nextTo"/>
        <c:spPr>
          <a:noFill/>
          <a:ln w="12700">
            <a:solidFill>
              <a:schemeClr val="tx1"/>
            </a:solidFill>
          </a:ln>
          <a:effectLst/>
        </c:spPr>
        <c:txPr>
          <a:bodyPr rot="-6000000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  <c:crossAx val="828034342"/>
        <c:crosses val="autoZero"/>
        <c:crossBetween val="between"/>
        <c:majorUnit val="30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1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2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3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4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egendEntry>
        <c:idx val="5"/>
        <c:txPr>
          <a:bodyPr rot="0" spcFirstLastPara="0" vertOverflow="ellipsis" vert="horz" wrap="square" anchor="ctr" anchorCtr="1"/>
          <a:lstStyle/>
          <a:p>
            <a:pPr>
              <a:defRPr lang="en-US" sz="1000" b="1" i="0" u="none" strike="noStrike" kern="1200" baseline="0">
                <a:solidFill>
                  <a:sysClr val="windowText" lastClr="000000"/>
                </a:solidFill>
                <a:latin typeface="Arial" panose="020B0604020202020204" pitchFamily="7" charset="0"/>
                <a:ea typeface="Arial" panose="020B0604020202020204" pitchFamily="7" charset="0"/>
                <a:cs typeface="Arial" panose="020B0604020202020204" pitchFamily="7" charset="0"/>
                <a:sym typeface="Arial" panose="020B0604020202020204" pitchFamily="7" charset="0"/>
              </a:defRPr>
            </a:pPr>
          </a:p>
        </c:txPr>
      </c:legendEntry>
      <c:layout/>
      <c:overlay val="0"/>
      <c:spPr>
        <a:noFill/>
        <a:ln>
          <a:noFill/>
        </a:ln>
        <a:effectLst/>
      </c:spPr>
      <c:txPr>
        <a:bodyPr rot="0" spcFirstLastPara="0" vertOverflow="ellipsis" vert="horz" wrap="square" anchor="ctr" anchorCtr="1"/>
        <a:lstStyle/>
        <a:p>
          <a:pPr>
            <a:defRPr lang="en-US" sz="1000" b="1" i="0" u="none" strike="noStrike" kern="1200" baseline="0">
              <a:solidFill>
                <a:sysClr val="windowText" lastClr="000000"/>
              </a:solidFill>
              <a:latin typeface="Arial" panose="020B0604020202020204" pitchFamily="7" charset="0"/>
              <a:ea typeface="Arial" panose="020B0604020202020204" pitchFamily="7" charset="0"/>
              <a:cs typeface="Arial" panose="020B0604020202020204" pitchFamily="7" charset="0"/>
              <a:sym typeface="Arial" panose="020B0604020202020204" pitchFamily="7" charset="0"/>
            </a:defRPr>
          </a:pPr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ysClr val="windowText" lastClr="000000"/>
      </a:solidFill>
      <a:round/>
    </a:ln>
    <a:effectLst/>
  </c:spPr>
  <c:txPr>
    <a:bodyPr/>
    <a:lstStyle/>
    <a:p>
      <a:pPr>
        <a:defRPr lang="en-US" sz="1000" b="1">
          <a:solidFill>
            <a:sysClr val="windowText" lastClr="000000"/>
          </a:solidFill>
          <a:latin typeface="Arial" panose="020B0604020202020204" pitchFamily="7" charset="0"/>
          <a:ea typeface="Arial" panose="020B0604020202020204" pitchFamily="7" charset="0"/>
          <a:cs typeface="Arial" panose="020B0604020202020204" pitchFamily="7" charset="0"/>
          <a:sym typeface="Arial" panose="020B0604020202020204" pitchFamily="7" charset="0"/>
        </a:defRPr>
      </a:pPr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055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10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10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0">
      <cs:styleClr val="auto"/>
    </cs:fillRef>
    <cs:effectRef idx="0"/>
    <cs:fontRef idx="minor">
      <a:schemeClr val="dk1"/>
    </cs:fontRef>
    <cs:spPr>
      <a:ln w="28575" cap="rnd">
        <a:solidFill>
          <a:schemeClr val="phClr"/>
        </a:solidFill>
        <a:round/>
      </a:ln>
      <a:effectLst/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dk1"/>
    </cs:fontRef>
    <cs:spPr>
      <a:ln w="9525">
        <a:solidFill>
          <a:schemeClr val="phClr"/>
        </a:solidFill>
      </a:ln>
      <a:effectLst/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02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75000"/>
        <a:lumOff val="25000"/>
      </a:schemeClr>
    </cs:fontRef>
    <cs:defRPr sz="1400" b="1" kern="120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chart" Target="../charts/chart4.xml"/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8.xml"/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18</xdr:col>
      <xdr:colOff>103505</xdr:colOff>
      <xdr:row>73</xdr:row>
      <xdr:rowOff>3175</xdr:rowOff>
    </xdr:from>
    <xdr:to>
      <xdr:col>37</xdr:col>
      <xdr:colOff>297815</xdr:colOff>
      <xdr:row>85</xdr:row>
      <xdr:rowOff>75565</xdr:rowOff>
    </xdr:to>
    <xdr:graphicFrame>
      <xdr:nvGraphicFramePr>
        <xdr:cNvPr id="2" name="Chart 1"/>
        <xdr:cNvGraphicFramePr/>
      </xdr:nvGraphicFramePr>
      <xdr:xfrm>
        <a:off x="7182485" y="13909675"/>
        <a:ext cx="7035165" cy="235839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27</xdr:col>
      <xdr:colOff>253365</xdr:colOff>
      <xdr:row>86</xdr:row>
      <xdr:rowOff>6350</xdr:rowOff>
    </xdr:from>
    <xdr:to>
      <xdr:col>39</xdr:col>
      <xdr:colOff>481965</xdr:colOff>
      <xdr:row>100</xdr:row>
      <xdr:rowOff>82550</xdr:rowOff>
    </xdr:to>
    <xdr:graphicFrame>
      <xdr:nvGraphicFramePr>
        <xdr:cNvPr id="3" name="Chart 2"/>
        <xdr:cNvGraphicFramePr/>
      </xdr:nvGraphicFramePr>
      <xdr:xfrm>
        <a:off x="10572750" y="16389350"/>
        <a:ext cx="45491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27</xdr:col>
      <xdr:colOff>269875</xdr:colOff>
      <xdr:row>100</xdr:row>
      <xdr:rowOff>139700</xdr:rowOff>
    </xdr:from>
    <xdr:to>
      <xdr:col>39</xdr:col>
      <xdr:colOff>498475</xdr:colOff>
      <xdr:row>115</xdr:row>
      <xdr:rowOff>25400</xdr:rowOff>
    </xdr:to>
    <xdr:graphicFrame>
      <xdr:nvGraphicFramePr>
        <xdr:cNvPr id="4" name="Chart 3"/>
        <xdr:cNvGraphicFramePr/>
      </xdr:nvGraphicFramePr>
      <xdr:xfrm>
        <a:off x="10589260" y="19189700"/>
        <a:ext cx="454914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</xdr:col>
      <xdr:colOff>92710</xdr:colOff>
      <xdr:row>73</xdr:row>
      <xdr:rowOff>50800</xdr:rowOff>
    </xdr:from>
    <xdr:to>
      <xdr:col>17</xdr:col>
      <xdr:colOff>285750</xdr:colOff>
      <xdr:row>85</xdr:row>
      <xdr:rowOff>82550</xdr:rowOff>
    </xdr:to>
    <xdr:graphicFrame>
      <xdr:nvGraphicFramePr>
        <xdr:cNvPr id="5" name="Chart 4"/>
        <xdr:cNvGraphicFramePr/>
      </xdr:nvGraphicFramePr>
      <xdr:xfrm>
        <a:off x="1771015" y="13957300"/>
        <a:ext cx="5233670" cy="23177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5</xdr:col>
      <xdr:colOff>83185</xdr:colOff>
      <xdr:row>72</xdr:row>
      <xdr:rowOff>56515</xdr:rowOff>
    </xdr:from>
    <xdr:to>
      <xdr:col>19</xdr:col>
      <xdr:colOff>254635</xdr:colOff>
      <xdr:row>86</xdr:row>
      <xdr:rowOff>132715</xdr:rowOff>
    </xdr:to>
    <xdr:graphicFrame>
      <xdr:nvGraphicFramePr>
        <xdr:cNvPr id="2" name="Chart 1"/>
        <xdr:cNvGraphicFramePr/>
      </xdr:nvGraphicFramePr>
      <xdr:xfrm>
        <a:off x="2369185" y="13772515"/>
        <a:ext cx="4572000" cy="27432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35</xdr:col>
      <xdr:colOff>234315</xdr:colOff>
      <xdr:row>12</xdr:row>
      <xdr:rowOff>152400</xdr:rowOff>
    </xdr:from>
    <xdr:to>
      <xdr:col>44</xdr:col>
      <xdr:colOff>62230</xdr:colOff>
      <xdr:row>25</xdr:row>
      <xdr:rowOff>157480</xdr:rowOff>
    </xdr:to>
    <xdr:graphicFrame>
      <xdr:nvGraphicFramePr>
        <xdr:cNvPr id="2" name="Chart 1"/>
        <xdr:cNvGraphicFramePr/>
      </xdr:nvGraphicFramePr>
      <xdr:xfrm>
        <a:off x="23773765" y="2917825"/>
        <a:ext cx="5314315" cy="274828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35</xdr:col>
      <xdr:colOff>263525</xdr:colOff>
      <xdr:row>26</xdr:row>
      <xdr:rowOff>146050</xdr:rowOff>
    </xdr:from>
    <xdr:to>
      <xdr:col>44</xdr:col>
      <xdr:colOff>91440</xdr:colOff>
      <xdr:row>40</xdr:row>
      <xdr:rowOff>160655</xdr:rowOff>
    </xdr:to>
    <xdr:graphicFrame>
      <xdr:nvGraphicFramePr>
        <xdr:cNvPr id="3" name="Chart 2"/>
        <xdr:cNvGraphicFramePr/>
      </xdr:nvGraphicFramePr>
      <xdr:xfrm>
        <a:off x="23802975" y="5854700"/>
        <a:ext cx="5314315" cy="2814955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227330</xdr:colOff>
      <xdr:row>0</xdr:row>
      <xdr:rowOff>92075</xdr:rowOff>
    </xdr:from>
    <xdr:to>
      <xdr:col>44</xdr:col>
      <xdr:colOff>55245</xdr:colOff>
      <xdr:row>11</xdr:row>
      <xdr:rowOff>215900</xdr:rowOff>
    </xdr:to>
    <xdr:graphicFrame>
      <xdr:nvGraphicFramePr>
        <xdr:cNvPr id="8" name="Chart 7"/>
        <xdr:cNvGraphicFramePr/>
      </xdr:nvGraphicFramePr>
      <xdr:xfrm>
        <a:off x="23766780" y="92075"/>
        <a:ext cx="5314315" cy="266065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25"/>
  <sheetViews>
    <sheetView zoomScale="80" zoomScaleNormal="80" workbookViewId="0">
      <pane xSplit="3" ySplit="3" topLeftCell="D99" activePane="bottomRight" state="frozen"/>
      <selection/>
      <selection pane="topRight"/>
      <selection pane="bottomLeft"/>
      <selection pane="bottomRight" activeCell="Z122" sqref="Z122"/>
    </sheetView>
  </sheetViews>
  <sheetFormatPr defaultColWidth="9.14285714285714" defaultRowHeight="15"/>
  <cols>
    <col min="1" max="1" width="5.17142857142857" customWidth="1"/>
    <col min="2" max="2" width="7.28571428571429" customWidth="1"/>
    <col min="3" max="3" width="12.7142857142857" customWidth="1"/>
    <col min="4" max="39" width="5.4" customWidth="1"/>
  </cols>
  <sheetData>
    <row r="1" spans="1:39">
      <c r="A1" s="84" t="s">
        <v>0</v>
      </c>
      <c r="B1" s="60" t="s">
        <v>1</v>
      </c>
      <c r="C1" s="60" t="s">
        <v>2</v>
      </c>
      <c r="D1" s="85" t="s">
        <v>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94" t="s">
        <v>4</v>
      </c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>
      <c r="A2" s="86"/>
      <c r="B2" s="87"/>
      <c r="C2" s="87"/>
      <c r="D2" s="87" t="s">
        <v>5</v>
      </c>
      <c r="E2" s="87" t="s">
        <v>6</v>
      </c>
      <c r="F2" s="87" t="s">
        <v>7</v>
      </c>
      <c r="G2" s="87" t="s">
        <v>8</v>
      </c>
      <c r="H2" s="87" t="s">
        <v>9</v>
      </c>
      <c r="I2" s="87" t="s">
        <v>10</v>
      </c>
      <c r="J2" s="87" t="s">
        <v>11</v>
      </c>
      <c r="K2" s="87" t="s">
        <v>12</v>
      </c>
      <c r="L2" s="87" t="s">
        <v>13</v>
      </c>
      <c r="M2" s="87" t="s">
        <v>14</v>
      </c>
      <c r="N2" s="87" t="s">
        <v>15</v>
      </c>
      <c r="O2" s="87" t="s">
        <v>16</v>
      </c>
      <c r="P2" s="87" t="s">
        <v>17</v>
      </c>
      <c r="Q2" s="87" t="s">
        <v>18</v>
      </c>
      <c r="R2" s="87" t="s">
        <v>19</v>
      </c>
      <c r="S2" s="87" t="s">
        <v>20</v>
      </c>
      <c r="T2" s="87" t="s">
        <v>21</v>
      </c>
      <c r="U2" s="87" t="s">
        <v>22</v>
      </c>
      <c r="V2" s="87" t="s">
        <v>5</v>
      </c>
      <c r="W2" s="87" t="s">
        <v>6</v>
      </c>
      <c r="X2" s="87" t="s">
        <v>7</v>
      </c>
      <c r="Y2" s="87" t="s">
        <v>8</v>
      </c>
      <c r="Z2" s="87" t="s">
        <v>9</v>
      </c>
      <c r="AA2" s="87" t="s">
        <v>10</v>
      </c>
      <c r="AB2" s="87" t="s">
        <v>11</v>
      </c>
      <c r="AC2" s="87" t="s">
        <v>12</v>
      </c>
      <c r="AD2" s="87" t="s">
        <v>13</v>
      </c>
      <c r="AE2" s="87" t="s">
        <v>14</v>
      </c>
      <c r="AF2" s="87" t="s">
        <v>15</v>
      </c>
      <c r="AG2" s="87" t="s">
        <v>16</v>
      </c>
      <c r="AH2" s="87" t="s">
        <v>17</v>
      </c>
      <c r="AI2" s="87" t="s">
        <v>18</v>
      </c>
      <c r="AJ2" s="87" t="s">
        <v>19</v>
      </c>
      <c r="AK2" s="87" t="s">
        <v>20</v>
      </c>
      <c r="AL2" s="87" t="s">
        <v>21</v>
      </c>
      <c r="AM2" s="87" t="s">
        <v>22</v>
      </c>
    </row>
    <row r="3" spans="1:39">
      <c r="A3" s="88">
        <v>0</v>
      </c>
      <c r="B3" s="89" t="s">
        <v>23</v>
      </c>
      <c r="C3" s="90">
        <v>45011</v>
      </c>
      <c r="D3" s="141"/>
      <c r="E3" s="142"/>
      <c r="F3" s="142"/>
      <c r="G3" s="142"/>
      <c r="H3" s="142"/>
      <c r="I3" s="142"/>
      <c r="J3" s="142"/>
      <c r="K3" s="142"/>
      <c r="L3" s="142"/>
      <c r="M3" s="142"/>
      <c r="N3" s="142"/>
      <c r="O3" s="142"/>
      <c r="P3" s="142"/>
      <c r="Q3" s="142"/>
      <c r="R3" s="142"/>
      <c r="S3" s="142"/>
      <c r="T3" s="142"/>
      <c r="U3" s="145"/>
      <c r="V3" s="142"/>
      <c r="W3" s="142"/>
      <c r="X3" s="142"/>
      <c r="Y3" s="142"/>
      <c r="Z3" s="142"/>
      <c r="AA3" s="142"/>
      <c r="AB3" s="142"/>
      <c r="AC3" s="142"/>
      <c r="AD3" s="142"/>
      <c r="AE3" s="142"/>
      <c r="AF3" s="142"/>
      <c r="AG3" s="142"/>
      <c r="AH3" s="142"/>
      <c r="AI3" s="142"/>
      <c r="AJ3" s="142"/>
      <c r="AK3" s="142"/>
      <c r="AL3" s="142"/>
      <c r="AM3" s="145"/>
    </row>
    <row r="4" spans="1:39">
      <c r="A4" s="88">
        <v>1</v>
      </c>
      <c r="B4" s="89" t="s">
        <v>24</v>
      </c>
      <c r="C4" s="90">
        <v>45012</v>
      </c>
      <c r="D4" s="141">
        <v>31</v>
      </c>
      <c r="E4" s="142">
        <v>31</v>
      </c>
      <c r="F4" s="142">
        <v>31</v>
      </c>
      <c r="G4" s="142">
        <v>32</v>
      </c>
      <c r="H4" s="142">
        <v>32</v>
      </c>
      <c r="I4" s="142">
        <v>32</v>
      </c>
      <c r="J4" s="142">
        <v>31</v>
      </c>
      <c r="K4" s="142">
        <v>31</v>
      </c>
      <c r="L4" s="142">
        <v>31</v>
      </c>
      <c r="M4" s="142">
        <v>33</v>
      </c>
      <c r="N4" s="142">
        <v>34</v>
      </c>
      <c r="O4" s="142">
        <v>34</v>
      </c>
      <c r="P4" s="142">
        <v>31</v>
      </c>
      <c r="Q4" s="142">
        <v>33</v>
      </c>
      <c r="R4" s="142">
        <v>31</v>
      </c>
      <c r="S4" s="142">
        <v>33</v>
      </c>
      <c r="T4" s="142">
        <v>34</v>
      </c>
      <c r="U4" s="145">
        <v>34</v>
      </c>
      <c r="V4" s="142">
        <v>30.5</v>
      </c>
      <c r="W4" s="142">
        <v>30.5</v>
      </c>
      <c r="X4" s="142">
        <v>30.5</v>
      </c>
      <c r="Y4" s="142">
        <v>31.5</v>
      </c>
      <c r="Z4" s="142">
        <v>31.5</v>
      </c>
      <c r="AA4" s="142">
        <v>31.5</v>
      </c>
      <c r="AB4" s="142">
        <v>31.5</v>
      </c>
      <c r="AC4" s="142">
        <v>30.5</v>
      </c>
      <c r="AD4" s="142">
        <v>30.5</v>
      </c>
      <c r="AE4" s="142">
        <v>32.5</v>
      </c>
      <c r="AF4" s="142">
        <v>32.5</v>
      </c>
      <c r="AG4" s="142">
        <v>32.5</v>
      </c>
      <c r="AH4" s="142">
        <v>32.5</v>
      </c>
      <c r="AI4" s="142">
        <v>32.5</v>
      </c>
      <c r="AJ4" s="142">
        <v>31.5</v>
      </c>
      <c r="AK4" s="142">
        <v>32.5</v>
      </c>
      <c r="AL4" s="142">
        <v>32.5</v>
      </c>
      <c r="AM4" s="145">
        <v>32.5</v>
      </c>
    </row>
    <row r="5" spans="1:39">
      <c r="A5" s="88">
        <v>2</v>
      </c>
      <c r="B5" s="89" t="s">
        <v>25</v>
      </c>
      <c r="C5" s="90">
        <v>45013</v>
      </c>
      <c r="D5" s="141">
        <v>27</v>
      </c>
      <c r="E5" s="142">
        <v>27</v>
      </c>
      <c r="F5" s="142">
        <v>27</v>
      </c>
      <c r="G5" s="142">
        <v>28</v>
      </c>
      <c r="H5" s="142">
        <v>28</v>
      </c>
      <c r="I5" s="142">
        <v>28</v>
      </c>
      <c r="J5" s="142">
        <v>27</v>
      </c>
      <c r="K5" s="142">
        <v>27</v>
      </c>
      <c r="L5" s="142">
        <v>27</v>
      </c>
      <c r="M5" s="142">
        <v>28</v>
      </c>
      <c r="N5" s="142">
        <v>28</v>
      </c>
      <c r="O5" s="142">
        <v>28</v>
      </c>
      <c r="P5" s="142">
        <v>27</v>
      </c>
      <c r="Q5" s="142">
        <v>27</v>
      </c>
      <c r="R5" s="142">
        <v>28</v>
      </c>
      <c r="S5" s="142">
        <v>28</v>
      </c>
      <c r="T5" s="142">
        <v>28</v>
      </c>
      <c r="U5" s="145">
        <v>28</v>
      </c>
      <c r="V5" s="142">
        <v>29</v>
      </c>
      <c r="W5" s="142">
        <v>29</v>
      </c>
      <c r="X5" s="142">
        <v>29</v>
      </c>
      <c r="Y5" s="142">
        <v>30</v>
      </c>
      <c r="Z5" s="142">
        <v>30</v>
      </c>
      <c r="AA5" s="142">
        <v>30</v>
      </c>
      <c r="AB5" s="142">
        <v>29</v>
      </c>
      <c r="AC5" s="142">
        <v>29</v>
      </c>
      <c r="AD5" s="142">
        <v>29</v>
      </c>
      <c r="AE5" s="142">
        <v>30</v>
      </c>
      <c r="AF5" s="142">
        <v>31</v>
      </c>
      <c r="AG5" s="142">
        <v>30</v>
      </c>
      <c r="AH5" s="142">
        <v>30</v>
      </c>
      <c r="AI5" s="142">
        <v>30</v>
      </c>
      <c r="AJ5" s="142">
        <v>30</v>
      </c>
      <c r="AK5" s="142">
        <v>30</v>
      </c>
      <c r="AL5" s="142">
        <v>30</v>
      </c>
      <c r="AM5" s="145">
        <v>30</v>
      </c>
    </row>
    <row r="6" spans="1:39">
      <c r="A6" s="88">
        <v>3</v>
      </c>
      <c r="B6" s="89" t="s">
        <v>26</v>
      </c>
      <c r="C6" s="90">
        <v>45014</v>
      </c>
      <c r="D6" s="141">
        <v>28</v>
      </c>
      <c r="E6" s="142">
        <v>28.5</v>
      </c>
      <c r="F6" s="142">
        <v>28</v>
      </c>
      <c r="G6" s="142">
        <v>28.5</v>
      </c>
      <c r="H6" s="142">
        <v>29</v>
      </c>
      <c r="I6" s="142">
        <v>28.5</v>
      </c>
      <c r="J6" s="142">
        <v>28.5</v>
      </c>
      <c r="K6" s="142">
        <v>29.5</v>
      </c>
      <c r="L6" s="142">
        <v>29</v>
      </c>
      <c r="M6" s="142">
        <v>30</v>
      </c>
      <c r="N6" s="142">
        <v>31.5</v>
      </c>
      <c r="O6" s="142">
        <v>30</v>
      </c>
      <c r="P6" s="142">
        <v>30</v>
      </c>
      <c r="Q6" s="142">
        <v>30.5</v>
      </c>
      <c r="R6" s="142">
        <v>29</v>
      </c>
      <c r="S6" s="142">
        <v>28</v>
      </c>
      <c r="T6" s="142">
        <v>27</v>
      </c>
      <c r="U6" s="145">
        <v>27</v>
      </c>
      <c r="V6" s="142">
        <v>30</v>
      </c>
      <c r="W6" s="142">
        <v>30</v>
      </c>
      <c r="X6" s="142">
        <v>30</v>
      </c>
      <c r="Y6" s="142">
        <v>30</v>
      </c>
      <c r="Z6" s="142">
        <v>30</v>
      </c>
      <c r="AA6" s="142">
        <v>30</v>
      </c>
      <c r="AB6" s="142">
        <v>30</v>
      </c>
      <c r="AC6" s="142">
        <v>30</v>
      </c>
      <c r="AD6" s="142">
        <v>30</v>
      </c>
      <c r="AE6" s="142">
        <v>31.5</v>
      </c>
      <c r="AF6" s="142">
        <v>32</v>
      </c>
      <c r="AG6" s="142">
        <v>31.5</v>
      </c>
      <c r="AH6" s="142">
        <v>31</v>
      </c>
      <c r="AI6" s="142">
        <v>31</v>
      </c>
      <c r="AJ6" s="142">
        <v>31</v>
      </c>
      <c r="AK6" s="142">
        <v>29.5</v>
      </c>
      <c r="AL6" s="142">
        <v>29</v>
      </c>
      <c r="AM6" s="145">
        <v>30</v>
      </c>
    </row>
    <row r="7" spans="1:39">
      <c r="A7" s="88">
        <v>4</v>
      </c>
      <c r="B7" t="s">
        <v>27</v>
      </c>
      <c r="C7" s="90">
        <v>45015</v>
      </c>
      <c r="D7" s="141">
        <v>28.5</v>
      </c>
      <c r="E7" s="142">
        <v>29</v>
      </c>
      <c r="F7" s="142">
        <v>28.5</v>
      </c>
      <c r="G7" s="142">
        <v>28</v>
      </c>
      <c r="H7" s="142">
        <v>28.5</v>
      </c>
      <c r="I7" s="142">
        <v>28</v>
      </c>
      <c r="J7" s="142">
        <v>28</v>
      </c>
      <c r="K7" s="142">
        <v>29</v>
      </c>
      <c r="L7" s="142">
        <v>28</v>
      </c>
      <c r="M7" s="142">
        <v>29.5</v>
      </c>
      <c r="N7" s="142">
        <v>31</v>
      </c>
      <c r="O7" s="142">
        <v>30</v>
      </c>
      <c r="P7" s="142">
        <v>29.5</v>
      </c>
      <c r="Q7" s="142">
        <v>30.5</v>
      </c>
      <c r="R7" s="142">
        <v>29.5</v>
      </c>
      <c r="S7" s="142">
        <v>28</v>
      </c>
      <c r="T7" s="142">
        <v>28</v>
      </c>
      <c r="U7" s="145">
        <v>28</v>
      </c>
      <c r="V7" s="142">
        <v>27.5</v>
      </c>
      <c r="W7" s="142">
        <v>29</v>
      </c>
      <c r="X7" s="142">
        <v>29</v>
      </c>
      <c r="Y7" s="142">
        <v>29</v>
      </c>
      <c r="Z7" s="142">
        <v>30</v>
      </c>
      <c r="AA7" s="142">
        <v>29</v>
      </c>
      <c r="AB7" s="142">
        <v>28</v>
      </c>
      <c r="AC7" s="142">
        <v>30</v>
      </c>
      <c r="AD7" s="142">
        <v>28</v>
      </c>
      <c r="AE7" s="142">
        <v>29</v>
      </c>
      <c r="AF7" s="142">
        <v>30</v>
      </c>
      <c r="AG7" s="142">
        <v>29</v>
      </c>
      <c r="AH7" s="142">
        <v>29</v>
      </c>
      <c r="AI7" s="142">
        <v>30</v>
      </c>
      <c r="AJ7" s="142">
        <v>29</v>
      </c>
      <c r="AK7" s="142">
        <v>28</v>
      </c>
      <c r="AL7" s="142">
        <v>29</v>
      </c>
      <c r="AM7" s="145">
        <v>28</v>
      </c>
    </row>
    <row r="8" spans="1:39">
      <c r="A8" s="88">
        <v>5</v>
      </c>
      <c r="B8" t="s">
        <v>28</v>
      </c>
      <c r="C8" s="90">
        <v>45016</v>
      </c>
      <c r="D8" s="141">
        <v>27.5</v>
      </c>
      <c r="E8" s="142">
        <v>29</v>
      </c>
      <c r="F8" s="142">
        <v>28</v>
      </c>
      <c r="G8" s="142">
        <v>29</v>
      </c>
      <c r="H8" s="142">
        <v>30.5</v>
      </c>
      <c r="I8" s="142">
        <v>29</v>
      </c>
      <c r="J8" s="142">
        <v>29</v>
      </c>
      <c r="K8" s="142">
        <v>31</v>
      </c>
      <c r="L8" s="142">
        <v>29</v>
      </c>
      <c r="M8" s="142">
        <v>29</v>
      </c>
      <c r="N8" s="142">
        <v>29</v>
      </c>
      <c r="O8" s="142">
        <v>29</v>
      </c>
      <c r="P8" s="142">
        <v>29</v>
      </c>
      <c r="Q8" s="142">
        <v>30</v>
      </c>
      <c r="R8" s="142">
        <v>29</v>
      </c>
      <c r="S8" s="142">
        <v>28</v>
      </c>
      <c r="T8" s="142">
        <v>29</v>
      </c>
      <c r="U8" s="145">
        <v>28</v>
      </c>
      <c r="V8" s="142">
        <v>29.5</v>
      </c>
      <c r="W8" s="142">
        <v>30</v>
      </c>
      <c r="X8" s="142">
        <v>29.5</v>
      </c>
      <c r="Y8" s="142">
        <v>30</v>
      </c>
      <c r="Z8" s="142">
        <v>31.5</v>
      </c>
      <c r="AA8" s="142">
        <v>30</v>
      </c>
      <c r="AB8" s="142">
        <v>30</v>
      </c>
      <c r="AC8" s="142">
        <v>31.5</v>
      </c>
      <c r="AD8" s="142">
        <v>30.5</v>
      </c>
      <c r="AE8" s="142">
        <v>31</v>
      </c>
      <c r="AF8" s="142">
        <v>32</v>
      </c>
      <c r="AG8" s="142">
        <v>31</v>
      </c>
      <c r="AH8" s="142">
        <v>30.5</v>
      </c>
      <c r="AI8" s="142">
        <v>31</v>
      </c>
      <c r="AJ8" s="142">
        <v>30.5</v>
      </c>
      <c r="AK8" s="142">
        <v>30</v>
      </c>
      <c r="AL8" s="142">
        <v>30</v>
      </c>
      <c r="AM8" s="145">
        <v>29.5</v>
      </c>
    </row>
    <row r="9" spans="1:39">
      <c r="A9" s="88">
        <v>6</v>
      </c>
      <c r="B9" t="s">
        <v>29</v>
      </c>
      <c r="C9" s="90">
        <v>45017</v>
      </c>
      <c r="D9" s="141">
        <v>28.5</v>
      </c>
      <c r="E9" s="142">
        <v>29.5</v>
      </c>
      <c r="F9" s="142">
        <v>28.5</v>
      </c>
      <c r="G9" s="142">
        <v>29</v>
      </c>
      <c r="H9" s="142">
        <v>31</v>
      </c>
      <c r="I9" s="142">
        <v>29</v>
      </c>
      <c r="J9" s="142">
        <v>29</v>
      </c>
      <c r="K9" s="142">
        <v>30.5</v>
      </c>
      <c r="L9" s="142">
        <v>29.5</v>
      </c>
      <c r="M9" s="142">
        <v>30</v>
      </c>
      <c r="N9" s="142">
        <v>31</v>
      </c>
      <c r="O9" s="142">
        <v>30</v>
      </c>
      <c r="P9" s="142">
        <v>30</v>
      </c>
      <c r="Q9" s="142">
        <v>31</v>
      </c>
      <c r="R9" s="142">
        <v>29.5</v>
      </c>
      <c r="S9" s="142">
        <v>28.5</v>
      </c>
      <c r="T9" s="142">
        <v>29</v>
      </c>
      <c r="U9" s="145">
        <v>28.5</v>
      </c>
      <c r="V9" s="142">
        <v>29</v>
      </c>
      <c r="W9" s="142">
        <v>30</v>
      </c>
      <c r="X9" s="142">
        <v>29</v>
      </c>
      <c r="Y9" s="142">
        <v>30</v>
      </c>
      <c r="Z9" s="142">
        <v>30</v>
      </c>
      <c r="AA9" s="142">
        <v>30</v>
      </c>
      <c r="AB9" s="142">
        <v>29.5</v>
      </c>
      <c r="AC9" s="142">
        <v>29</v>
      </c>
      <c r="AD9" s="142">
        <v>28.5</v>
      </c>
      <c r="AE9" s="142">
        <v>30</v>
      </c>
      <c r="AF9" s="142">
        <v>31</v>
      </c>
      <c r="AG9" s="142">
        <v>30</v>
      </c>
      <c r="AH9" s="142">
        <v>30</v>
      </c>
      <c r="AI9" s="142">
        <v>31</v>
      </c>
      <c r="AJ9" s="142">
        <v>30</v>
      </c>
      <c r="AK9" s="142">
        <v>29</v>
      </c>
      <c r="AL9" s="142">
        <v>29</v>
      </c>
      <c r="AM9" s="145">
        <v>29</v>
      </c>
    </row>
    <row r="10" spans="1:39">
      <c r="A10" s="88">
        <v>7</v>
      </c>
      <c r="B10" t="s">
        <v>23</v>
      </c>
      <c r="C10" s="90">
        <v>45018</v>
      </c>
      <c r="D10" s="141">
        <v>28</v>
      </c>
      <c r="E10" s="142">
        <v>29.5</v>
      </c>
      <c r="F10" s="142">
        <v>28</v>
      </c>
      <c r="G10" s="142">
        <v>29</v>
      </c>
      <c r="H10" s="142">
        <v>31</v>
      </c>
      <c r="I10" s="142">
        <v>29</v>
      </c>
      <c r="J10" s="142">
        <v>26</v>
      </c>
      <c r="K10" s="142">
        <v>26</v>
      </c>
      <c r="L10" s="142">
        <v>26</v>
      </c>
      <c r="M10" s="142">
        <v>29.5</v>
      </c>
      <c r="N10" s="142">
        <v>30.5</v>
      </c>
      <c r="O10" s="142">
        <v>29.5</v>
      </c>
      <c r="P10" s="142">
        <v>29.5</v>
      </c>
      <c r="Q10" s="142">
        <v>30.5</v>
      </c>
      <c r="R10" s="142">
        <v>29.5</v>
      </c>
      <c r="S10" s="146">
        <v>28</v>
      </c>
      <c r="T10" s="146">
        <v>29</v>
      </c>
      <c r="U10" s="145">
        <v>28</v>
      </c>
      <c r="V10" s="142">
        <v>29</v>
      </c>
      <c r="W10" s="142">
        <v>30</v>
      </c>
      <c r="X10" s="142">
        <v>29</v>
      </c>
      <c r="Y10" s="142">
        <v>28.5</v>
      </c>
      <c r="Z10" s="142">
        <v>29</v>
      </c>
      <c r="AA10" s="142">
        <v>28.5</v>
      </c>
      <c r="AB10" s="142">
        <v>27.5</v>
      </c>
      <c r="AC10" s="142">
        <v>27.5</v>
      </c>
      <c r="AD10" s="142">
        <v>27.5</v>
      </c>
      <c r="AE10" s="142">
        <v>29</v>
      </c>
      <c r="AF10" s="142">
        <v>30.5</v>
      </c>
      <c r="AG10" s="142">
        <v>29.5</v>
      </c>
      <c r="AH10" s="142">
        <v>29</v>
      </c>
      <c r="AI10" s="142">
        <v>29</v>
      </c>
      <c r="AJ10" s="142">
        <v>29</v>
      </c>
      <c r="AK10" s="142">
        <v>28</v>
      </c>
      <c r="AL10" s="142">
        <v>27.5</v>
      </c>
      <c r="AM10" s="145">
        <v>27.5</v>
      </c>
    </row>
    <row r="11" spans="1:39">
      <c r="A11" s="88">
        <v>8</v>
      </c>
      <c r="B11" s="89" t="s">
        <v>24</v>
      </c>
      <c r="C11" s="90">
        <v>45019</v>
      </c>
      <c r="D11" s="141">
        <v>28</v>
      </c>
      <c r="E11" s="142">
        <v>29.5</v>
      </c>
      <c r="F11" s="142">
        <v>29</v>
      </c>
      <c r="G11" s="142">
        <v>29</v>
      </c>
      <c r="H11" s="142">
        <v>31</v>
      </c>
      <c r="I11" s="142">
        <v>29.5</v>
      </c>
      <c r="J11" s="142">
        <v>26</v>
      </c>
      <c r="K11" s="142">
        <v>26</v>
      </c>
      <c r="L11" s="142">
        <v>26</v>
      </c>
      <c r="M11" s="142">
        <v>29.5</v>
      </c>
      <c r="N11" s="142">
        <v>31</v>
      </c>
      <c r="O11" s="142">
        <v>29.5</v>
      </c>
      <c r="P11" s="142">
        <v>30</v>
      </c>
      <c r="Q11" s="142">
        <v>30.5</v>
      </c>
      <c r="R11" s="142">
        <v>30</v>
      </c>
      <c r="S11" s="142">
        <v>28.5</v>
      </c>
      <c r="T11" s="142">
        <v>29</v>
      </c>
      <c r="U11" s="145">
        <v>28.5</v>
      </c>
      <c r="V11" s="142">
        <v>29</v>
      </c>
      <c r="W11" s="142">
        <v>30</v>
      </c>
      <c r="X11" s="142">
        <v>29</v>
      </c>
      <c r="Y11" s="142">
        <v>30</v>
      </c>
      <c r="Z11" s="142">
        <v>30</v>
      </c>
      <c r="AA11" s="142">
        <v>30</v>
      </c>
      <c r="AB11" s="142">
        <v>29</v>
      </c>
      <c r="AC11" s="142">
        <v>29.5</v>
      </c>
      <c r="AD11" s="142">
        <v>28.5</v>
      </c>
      <c r="AE11" s="142">
        <v>30</v>
      </c>
      <c r="AF11" s="142">
        <v>31</v>
      </c>
      <c r="AG11" s="142">
        <v>30</v>
      </c>
      <c r="AH11" s="142">
        <v>31.5</v>
      </c>
      <c r="AI11" s="142">
        <v>32.5</v>
      </c>
      <c r="AJ11" s="142">
        <v>31.5</v>
      </c>
      <c r="AK11" s="142">
        <v>29.5</v>
      </c>
      <c r="AL11" s="142">
        <v>29.5</v>
      </c>
      <c r="AM11" s="145">
        <v>29.5</v>
      </c>
    </row>
    <row r="12" spans="1:39">
      <c r="A12" s="88">
        <v>9</v>
      </c>
      <c r="B12" s="89" t="s">
        <v>25</v>
      </c>
      <c r="C12" s="90">
        <v>45020</v>
      </c>
      <c r="D12" s="141">
        <v>29</v>
      </c>
      <c r="E12" s="142">
        <v>30.5</v>
      </c>
      <c r="F12" s="142">
        <v>29</v>
      </c>
      <c r="G12" s="142">
        <v>30</v>
      </c>
      <c r="H12" s="142">
        <v>31</v>
      </c>
      <c r="I12" s="142">
        <v>30</v>
      </c>
      <c r="J12" s="142">
        <v>30</v>
      </c>
      <c r="K12" s="142">
        <v>31</v>
      </c>
      <c r="L12" s="142">
        <v>30</v>
      </c>
      <c r="M12" s="142">
        <v>30</v>
      </c>
      <c r="N12" s="142">
        <v>31</v>
      </c>
      <c r="O12" s="142">
        <v>30</v>
      </c>
      <c r="P12" s="142">
        <v>31</v>
      </c>
      <c r="Q12" s="142">
        <v>32</v>
      </c>
      <c r="R12" s="142">
        <v>31.5</v>
      </c>
      <c r="S12" s="142">
        <v>30</v>
      </c>
      <c r="T12" s="142">
        <v>30</v>
      </c>
      <c r="U12" s="145">
        <v>30</v>
      </c>
      <c r="V12" s="142">
        <v>30</v>
      </c>
      <c r="W12" s="142">
        <v>31.5</v>
      </c>
      <c r="X12" s="142">
        <v>30.5</v>
      </c>
      <c r="Y12" s="142">
        <v>30</v>
      </c>
      <c r="Z12" s="142">
        <v>30</v>
      </c>
      <c r="AA12" s="142">
        <v>30</v>
      </c>
      <c r="AB12" s="142">
        <v>30.5</v>
      </c>
      <c r="AC12" s="142">
        <v>31.5</v>
      </c>
      <c r="AD12" s="142">
        <v>30.5</v>
      </c>
      <c r="AE12" s="142">
        <v>31.5</v>
      </c>
      <c r="AF12" s="142">
        <v>32</v>
      </c>
      <c r="AG12" s="142">
        <v>31.5</v>
      </c>
      <c r="AH12" s="142">
        <v>33</v>
      </c>
      <c r="AI12" s="142">
        <v>34</v>
      </c>
      <c r="AJ12" s="142">
        <v>33</v>
      </c>
      <c r="AK12" s="142">
        <v>30.5</v>
      </c>
      <c r="AL12" s="142">
        <v>30.5</v>
      </c>
      <c r="AM12" s="145">
        <v>30.5</v>
      </c>
    </row>
    <row r="13" spans="1:39">
      <c r="A13" s="88">
        <v>10</v>
      </c>
      <c r="B13" s="89" t="s">
        <v>26</v>
      </c>
      <c r="C13" s="90">
        <v>45021</v>
      </c>
      <c r="D13" s="141">
        <v>30</v>
      </c>
      <c r="E13" s="142">
        <v>30</v>
      </c>
      <c r="F13" s="142">
        <v>30</v>
      </c>
      <c r="G13" s="142">
        <v>29</v>
      </c>
      <c r="H13" s="142">
        <v>29.5</v>
      </c>
      <c r="I13" s="142">
        <v>31</v>
      </c>
      <c r="J13" s="142">
        <v>30</v>
      </c>
      <c r="K13" s="142">
        <v>31</v>
      </c>
      <c r="L13" s="142">
        <v>30</v>
      </c>
      <c r="M13" s="142">
        <v>30</v>
      </c>
      <c r="N13" s="142">
        <v>31</v>
      </c>
      <c r="O13" s="142">
        <v>30</v>
      </c>
      <c r="P13" s="142">
        <v>30</v>
      </c>
      <c r="Q13" s="142">
        <v>31</v>
      </c>
      <c r="R13" s="142">
        <v>30</v>
      </c>
      <c r="S13" s="142">
        <v>29.5</v>
      </c>
      <c r="T13" s="142">
        <v>30</v>
      </c>
      <c r="U13" s="145">
        <v>30</v>
      </c>
      <c r="V13" s="142">
        <v>31</v>
      </c>
      <c r="W13" s="142">
        <v>30</v>
      </c>
      <c r="X13" s="142">
        <v>31.5</v>
      </c>
      <c r="Y13" s="142">
        <v>29.5</v>
      </c>
      <c r="Z13" s="142">
        <v>30</v>
      </c>
      <c r="AA13" s="142">
        <v>30.5</v>
      </c>
      <c r="AB13" s="142">
        <v>30</v>
      </c>
      <c r="AC13" s="142">
        <v>31</v>
      </c>
      <c r="AD13" s="142">
        <v>30</v>
      </c>
      <c r="AE13" s="142">
        <v>30.5</v>
      </c>
      <c r="AF13" s="142">
        <v>31.5</v>
      </c>
      <c r="AG13" s="142">
        <v>30.5</v>
      </c>
      <c r="AH13" s="142">
        <v>31</v>
      </c>
      <c r="AI13" s="142">
        <v>31.5</v>
      </c>
      <c r="AJ13" s="142">
        <v>30.5</v>
      </c>
      <c r="AK13" s="142">
        <v>30</v>
      </c>
      <c r="AL13" s="142">
        <v>30.5</v>
      </c>
      <c r="AM13" s="145">
        <v>30</v>
      </c>
    </row>
    <row r="14" spans="1:39">
      <c r="A14" s="88">
        <v>11</v>
      </c>
      <c r="B14" t="s">
        <v>27</v>
      </c>
      <c r="C14" s="90">
        <v>45022</v>
      </c>
      <c r="D14" s="141">
        <v>27.5</v>
      </c>
      <c r="E14" s="142">
        <v>28.5</v>
      </c>
      <c r="F14" s="142">
        <v>30</v>
      </c>
      <c r="G14" s="142">
        <v>28.5</v>
      </c>
      <c r="H14" s="142">
        <v>29.5</v>
      </c>
      <c r="I14" s="142">
        <v>30</v>
      </c>
      <c r="J14" s="142">
        <v>29.5</v>
      </c>
      <c r="K14" s="142">
        <v>31</v>
      </c>
      <c r="L14" s="142">
        <v>29.5</v>
      </c>
      <c r="M14" s="142">
        <v>30</v>
      </c>
      <c r="N14" s="142">
        <v>31</v>
      </c>
      <c r="O14" s="142">
        <v>30</v>
      </c>
      <c r="P14" s="142">
        <v>30</v>
      </c>
      <c r="Q14" s="142">
        <v>31.5</v>
      </c>
      <c r="R14" s="142">
        <v>30</v>
      </c>
      <c r="S14" s="142">
        <v>30</v>
      </c>
      <c r="T14" s="142">
        <v>30.5</v>
      </c>
      <c r="U14" s="145">
        <v>29.5</v>
      </c>
      <c r="V14" s="142">
        <v>30.5</v>
      </c>
      <c r="W14" s="142">
        <v>30</v>
      </c>
      <c r="X14" s="142">
        <v>30</v>
      </c>
      <c r="Y14" s="142">
        <v>30</v>
      </c>
      <c r="Z14" s="142">
        <v>30</v>
      </c>
      <c r="AA14" s="142">
        <v>30</v>
      </c>
      <c r="AB14" s="142">
        <v>30</v>
      </c>
      <c r="AC14" s="142">
        <v>31.5</v>
      </c>
      <c r="AD14" s="142">
        <v>30</v>
      </c>
      <c r="AE14" s="142">
        <v>31.5</v>
      </c>
      <c r="AF14" s="142">
        <v>32</v>
      </c>
      <c r="AG14" s="142">
        <v>31.5</v>
      </c>
      <c r="AH14" s="142">
        <v>31.5</v>
      </c>
      <c r="AI14" s="142">
        <v>32</v>
      </c>
      <c r="AJ14" s="142">
        <v>31.5</v>
      </c>
      <c r="AK14" s="142">
        <v>30</v>
      </c>
      <c r="AL14" s="142">
        <v>30</v>
      </c>
      <c r="AM14" s="145">
        <v>30</v>
      </c>
    </row>
    <row r="15" spans="1:39">
      <c r="A15" s="88">
        <v>12</v>
      </c>
      <c r="B15" t="s">
        <v>28</v>
      </c>
      <c r="C15" s="90">
        <v>45023</v>
      </c>
      <c r="D15" s="141">
        <v>31</v>
      </c>
      <c r="E15" s="142">
        <v>30</v>
      </c>
      <c r="F15" s="142">
        <v>30</v>
      </c>
      <c r="G15" s="142">
        <v>29</v>
      </c>
      <c r="H15" s="142">
        <v>29.5</v>
      </c>
      <c r="I15" s="142">
        <v>31.5</v>
      </c>
      <c r="J15" s="142">
        <v>30</v>
      </c>
      <c r="K15" s="142">
        <v>31</v>
      </c>
      <c r="L15" s="142">
        <v>30</v>
      </c>
      <c r="M15" s="142">
        <v>30</v>
      </c>
      <c r="N15" s="142">
        <v>31.5</v>
      </c>
      <c r="O15" s="142">
        <v>30</v>
      </c>
      <c r="P15" s="142">
        <v>30.5</v>
      </c>
      <c r="Q15" s="142">
        <v>31.5</v>
      </c>
      <c r="R15" s="142">
        <v>30.5</v>
      </c>
      <c r="S15" s="142">
        <v>30</v>
      </c>
      <c r="T15" s="142">
        <v>30.5</v>
      </c>
      <c r="U15" s="145">
        <v>30</v>
      </c>
      <c r="V15" s="142">
        <v>30.5</v>
      </c>
      <c r="W15" s="142">
        <v>30</v>
      </c>
      <c r="X15" s="142">
        <v>30.5</v>
      </c>
      <c r="Y15" s="142">
        <v>29</v>
      </c>
      <c r="Z15" s="142">
        <v>29</v>
      </c>
      <c r="AA15" s="142">
        <v>30</v>
      </c>
      <c r="AB15" s="142">
        <v>29.5</v>
      </c>
      <c r="AC15" s="142">
        <v>31.5</v>
      </c>
      <c r="AD15" s="142">
        <v>31</v>
      </c>
      <c r="AE15" s="142">
        <v>30.5</v>
      </c>
      <c r="AF15" s="142">
        <v>30.5</v>
      </c>
      <c r="AG15" s="142">
        <v>30.5</v>
      </c>
      <c r="AH15" s="142">
        <v>30.5</v>
      </c>
      <c r="AI15" s="142">
        <v>30</v>
      </c>
      <c r="AJ15" s="142">
        <v>30.5</v>
      </c>
      <c r="AK15" s="142">
        <v>30.5</v>
      </c>
      <c r="AL15" s="142">
        <v>30.5</v>
      </c>
      <c r="AM15" s="145">
        <v>30.5</v>
      </c>
    </row>
    <row r="16" spans="1:39">
      <c r="A16" s="88">
        <v>13</v>
      </c>
      <c r="B16" t="s">
        <v>29</v>
      </c>
      <c r="C16" s="90">
        <v>45024</v>
      </c>
      <c r="D16" s="141">
        <v>31</v>
      </c>
      <c r="E16" s="142">
        <v>30.5</v>
      </c>
      <c r="F16" s="142">
        <v>30.5</v>
      </c>
      <c r="G16" s="142">
        <v>29.5</v>
      </c>
      <c r="H16" s="142">
        <v>30</v>
      </c>
      <c r="I16" s="142">
        <v>30.5</v>
      </c>
      <c r="J16" s="142">
        <v>31</v>
      </c>
      <c r="K16" s="142">
        <v>31.5</v>
      </c>
      <c r="L16" s="142">
        <v>31</v>
      </c>
      <c r="M16" s="142">
        <v>30.5</v>
      </c>
      <c r="N16" s="142">
        <v>30.5</v>
      </c>
      <c r="O16" s="142">
        <v>30.5</v>
      </c>
      <c r="P16" s="142">
        <v>30.5</v>
      </c>
      <c r="Q16" s="142">
        <v>30</v>
      </c>
      <c r="R16" s="142">
        <v>30.5</v>
      </c>
      <c r="S16" s="142">
        <v>30</v>
      </c>
      <c r="T16" s="142">
        <v>30</v>
      </c>
      <c r="U16" s="145">
        <v>30</v>
      </c>
      <c r="V16" s="142">
        <v>31.5</v>
      </c>
      <c r="W16" s="142">
        <v>30.5</v>
      </c>
      <c r="X16" s="142">
        <v>30</v>
      </c>
      <c r="Y16" s="142">
        <v>29.5</v>
      </c>
      <c r="Z16" s="142">
        <v>29.5</v>
      </c>
      <c r="AA16" s="142">
        <v>29.5</v>
      </c>
      <c r="AB16" s="142">
        <v>30.5</v>
      </c>
      <c r="AC16" s="142">
        <v>31.5</v>
      </c>
      <c r="AD16" s="142">
        <v>31</v>
      </c>
      <c r="AE16" s="142">
        <v>30</v>
      </c>
      <c r="AF16" s="142">
        <v>30</v>
      </c>
      <c r="AG16" s="142">
        <v>30</v>
      </c>
      <c r="AH16" s="142">
        <v>30</v>
      </c>
      <c r="AI16" s="142">
        <v>30</v>
      </c>
      <c r="AJ16" s="142">
        <v>30</v>
      </c>
      <c r="AK16" s="142">
        <v>30</v>
      </c>
      <c r="AL16" s="142">
        <v>29.5</v>
      </c>
      <c r="AM16" s="145">
        <v>29.5</v>
      </c>
    </row>
    <row r="17" spans="1:39">
      <c r="A17" s="88">
        <v>14</v>
      </c>
      <c r="B17" t="s">
        <v>23</v>
      </c>
      <c r="C17" s="90">
        <v>45025</v>
      </c>
      <c r="D17" s="141">
        <v>31</v>
      </c>
      <c r="E17" s="142">
        <v>30</v>
      </c>
      <c r="F17" s="142">
        <v>30</v>
      </c>
      <c r="G17" s="142">
        <v>28</v>
      </c>
      <c r="H17" s="142">
        <v>28.5</v>
      </c>
      <c r="I17" s="142">
        <v>30</v>
      </c>
      <c r="J17" s="142">
        <v>31</v>
      </c>
      <c r="K17" s="142">
        <v>32.5</v>
      </c>
      <c r="L17" s="142">
        <v>31</v>
      </c>
      <c r="M17" s="142">
        <v>30</v>
      </c>
      <c r="N17" s="142">
        <v>31</v>
      </c>
      <c r="O17" s="142">
        <v>30</v>
      </c>
      <c r="P17" s="142">
        <v>30</v>
      </c>
      <c r="Q17" s="142">
        <v>30.5</v>
      </c>
      <c r="R17" s="142">
        <v>30</v>
      </c>
      <c r="S17" s="142">
        <v>30</v>
      </c>
      <c r="T17" s="142">
        <v>30.5</v>
      </c>
      <c r="U17" s="145">
        <v>30</v>
      </c>
      <c r="V17" s="142">
        <v>31.5</v>
      </c>
      <c r="W17" s="142">
        <v>30</v>
      </c>
      <c r="X17" s="142">
        <v>30</v>
      </c>
      <c r="Y17" s="142">
        <v>29</v>
      </c>
      <c r="Z17" s="142">
        <v>29.5</v>
      </c>
      <c r="AA17" s="142">
        <v>29</v>
      </c>
      <c r="AB17" s="142">
        <v>31.5</v>
      </c>
      <c r="AC17" s="142">
        <v>31.5</v>
      </c>
      <c r="AD17" s="142">
        <v>31</v>
      </c>
      <c r="AE17" s="142">
        <v>31</v>
      </c>
      <c r="AF17" s="142">
        <v>31</v>
      </c>
      <c r="AG17" s="142">
        <v>31</v>
      </c>
      <c r="AH17" s="142">
        <v>31</v>
      </c>
      <c r="AI17" s="142">
        <v>31</v>
      </c>
      <c r="AJ17" s="142">
        <v>31</v>
      </c>
      <c r="AK17" s="142">
        <v>31</v>
      </c>
      <c r="AL17" s="142">
        <v>31</v>
      </c>
      <c r="AM17" s="145">
        <v>30.5</v>
      </c>
    </row>
    <row r="18" spans="1:39">
      <c r="A18" s="88">
        <v>15</v>
      </c>
      <c r="B18" s="89" t="s">
        <v>24</v>
      </c>
      <c r="C18" s="90">
        <v>45026</v>
      </c>
      <c r="D18" s="141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  <c r="Q18" s="142"/>
      <c r="R18" s="142"/>
      <c r="S18" s="142"/>
      <c r="T18" s="142"/>
      <c r="U18" s="145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  <c r="AM18" s="145"/>
    </row>
    <row r="19" spans="1:39">
      <c r="A19" s="88">
        <v>16</v>
      </c>
      <c r="B19" s="89" t="s">
        <v>25</v>
      </c>
      <c r="C19" s="90">
        <v>45027</v>
      </c>
      <c r="D19" s="141">
        <v>31</v>
      </c>
      <c r="E19" s="142">
        <v>30</v>
      </c>
      <c r="F19" s="142">
        <v>30</v>
      </c>
      <c r="G19" s="142">
        <v>28</v>
      </c>
      <c r="H19" s="142">
        <v>28.5</v>
      </c>
      <c r="I19" s="142">
        <v>29.5</v>
      </c>
      <c r="J19" s="142">
        <v>30.5</v>
      </c>
      <c r="K19" s="142">
        <v>31</v>
      </c>
      <c r="L19" s="142">
        <v>30</v>
      </c>
      <c r="M19" s="142">
        <v>30</v>
      </c>
      <c r="N19" s="142">
        <v>31</v>
      </c>
      <c r="O19" s="142">
        <v>30</v>
      </c>
      <c r="P19" s="142">
        <v>30</v>
      </c>
      <c r="Q19" s="142">
        <v>31</v>
      </c>
      <c r="R19" s="142">
        <v>30.5</v>
      </c>
      <c r="S19" s="142">
        <v>30</v>
      </c>
      <c r="T19" s="142">
        <v>30.5</v>
      </c>
      <c r="U19" s="145">
        <v>30</v>
      </c>
      <c r="V19" s="142">
        <v>31</v>
      </c>
      <c r="W19" s="142">
        <v>30.5</v>
      </c>
      <c r="X19" s="142">
        <v>30.5</v>
      </c>
      <c r="Y19" s="142">
        <v>29.5</v>
      </c>
      <c r="Z19" s="142">
        <v>29.5</v>
      </c>
      <c r="AA19" s="142">
        <v>29.5</v>
      </c>
      <c r="AB19" s="142">
        <v>31</v>
      </c>
      <c r="AC19" s="142">
        <v>31</v>
      </c>
      <c r="AD19" s="142">
        <v>31</v>
      </c>
      <c r="AE19" s="142">
        <v>31</v>
      </c>
      <c r="AF19" s="142">
        <v>31.5</v>
      </c>
      <c r="AG19" s="142">
        <v>31</v>
      </c>
      <c r="AH19" s="142">
        <v>31.5</v>
      </c>
      <c r="AI19" s="142">
        <v>31</v>
      </c>
      <c r="AJ19" s="142">
        <v>31</v>
      </c>
      <c r="AK19" s="142">
        <v>31</v>
      </c>
      <c r="AL19" s="142">
        <v>31</v>
      </c>
      <c r="AM19" s="145">
        <v>31</v>
      </c>
    </row>
    <row r="20" spans="1:39">
      <c r="A20" s="88">
        <v>17</v>
      </c>
      <c r="B20" s="89" t="s">
        <v>26</v>
      </c>
      <c r="C20" s="90">
        <v>45028</v>
      </c>
      <c r="D20" s="141">
        <v>31</v>
      </c>
      <c r="E20" s="142">
        <v>30</v>
      </c>
      <c r="F20" s="142">
        <v>31</v>
      </c>
      <c r="G20" s="142">
        <v>29</v>
      </c>
      <c r="H20" s="142">
        <v>29</v>
      </c>
      <c r="I20" s="142">
        <v>30</v>
      </c>
      <c r="J20" s="142">
        <v>30.5</v>
      </c>
      <c r="K20" s="142">
        <v>31</v>
      </c>
      <c r="L20" s="142">
        <v>30</v>
      </c>
      <c r="M20" s="142">
        <v>30</v>
      </c>
      <c r="N20" s="142">
        <v>31</v>
      </c>
      <c r="O20" s="142">
        <v>30</v>
      </c>
      <c r="P20" s="142">
        <v>30</v>
      </c>
      <c r="Q20" s="142">
        <v>31</v>
      </c>
      <c r="R20" s="142">
        <v>30</v>
      </c>
      <c r="S20" s="142">
        <v>29.5</v>
      </c>
      <c r="T20" s="142">
        <v>30</v>
      </c>
      <c r="U20" s="145">
        <v>29.5</v>
      </c>
      <c r="V20" s="142">
        <v>30</v>
      </c>
      <c r="W20" s="142">
        <v>31</v>
      </c>
      <c r="X20" s="142">
        <v>30.5</v>
      </c>
      <c r="Y20" s="142">
        <v>29</v>
      </c>
      <c r="Z20" s="142">
        <v>29.5</v>
      </c>
      <c r="AA20" s="142">
        <v>30.5</v>
      </c>
      <c r="AB20" s="142">
        <v>30.5</v>
      </c>
      <c r="AC20" s="142">
        <v>30.5</v>
      </c>
      <c r="AD20" s="142">
        <v>30.5</v>
      </c>
      <c r="AE20" s="142">
        <v>31</v>
      </c>
      <c r="AF20" s="142">
        <v>31.5</v>
      </c>
      <c r="AG20" s="142">
        <v>31</v>
      </c>
      <c r="AH20" s="142">
        <v>31</v>
      </c>
      <c r="AI20" s="142">
        <v>30.5</v>
      </c>
      <c r="AJ20" s="142">
        <v>30.5</v>
      </c>
      <c r="AK20" s="142">
        <v>30.5</v>
      </c>
      <c r="AL20" s="142">
        <v>30.5</v>
      </c>
      <c r="AM20" s="145">
        <v>30.5</v>
      </c>
    </row>
    <row r="21" spans="1:39">
      <c r="A21" s="88">
        <v>18</v>
      </c>
      <c r="B21" t="s">
        <v>27</v>
      </c>
      <c r="C21" s="90">
        <v>45029</v>
      </c>
      <c r="D21" s="141">
        <v>30</v>
      </c>
      <c r="E21" s="142">
        <v>31</v>
      </c>
      <c r="F21" s="142">
        <v>30.5</v>
      </c>
      <c r="G21" s="142">
        <v>29.5</v>
      </c>
      <c r="H21" s="142">
        <v>29.5</v>
      </c>
      <c r="I21" s="142">
        <v>31.5</v>
      </c>
      <c r="J21" s="142">
        <v>30</v>
      </c>
      <c r="K21" s="142">
        <v>30.5</v>
      </c>
      <c r="L21" s="142">
        <v>30</v>
      </c>
      <c r="M21" s="142">
        <v>30.5</v>
      </c>
      <c r="N21" s="142">
        <v>30.5</v>
      </c>
      <c r="O21" s="142">
        <v>30.5</v>
      </c>
      <c r="P21" s="142">
        <v>31.5</v>
      </c>
      <c r="Q21" s="142">
        <v>31</v>
      </c>
      <c r="R21" s="142">
        <v>31.5</v>
      </c>
      <c r="S21" s="142">
        <v>31</v>
      </c>
      <c r="T21" s="146">
        <v>31</v>
      </c>
      <c r="U21" s="145">
        <v>30.5</v>
      </c>
      <c r="V21" s="142">
        <v>30.5</v>
      </c>
      <c r="W21" s="142">
        <v>31</v>
      </c>
      <c r="X21" s="142">
        <v>30.5</v>
      </c>
      <c r="Y21" s="142">
        <v>29.5</v>
      </c>
      <c r="Z21" s="142">
        <v>29.5</v>
      </c>
      <c r="AA21" s="142">
        <v>30</v>
      </c>
      <c r="AB21" s="142">
        <v>31</v>
      </c>
      <c r="AC21" s="142">
        <v>31</v>
      </c>
      <c r="AD21" s="142">
        <v>31</v>
      </c>
      <c r="AE21" s="142">
        <v>31</v>
      </c>
      <c r="AF21" s="142">
        <v>31</v>
      </c>
      <c r="AG21" s="142">
        <v>31</v>
      </c>
      <c r="AH21" s="142">
        <v>31</v>
      </c>
      <c r="AI21" s="142">
        <v>31</v>
      </c>
      <c r="AJ21" s="142">
        <v>31</v>
      </c>
      <c r="AK21" s="142">
        <v>31</v>
      </c>
      <c r="AL21" s="142">
        <v>31</v>
      </c>
      <c r="AM21" s="145">
        <v>31</v>
      </c>
    </row>
    <row r="22" spans="1:39">
      <c r="A22" s="88">
        <v>19</v>
      </c>
      <c r="B22" t="s">
        <v>28</v>
      </c>
      <c r="C22" s="90">
        <v>45030</v>
      </c>
      <c r="D22" s="141">
        <v>30</v>
      </c>
      <c r="E22" s="142">
        <v>30.5</v>
      </c>
      <c r="F22" s="142">
        <v>30.5</v>
      </c>
      <c r="G22" s="142">
        <v>28.5</v>
      </c>
      <c r="H22" s="142">
        <v>29</v>
      </c>
      <c r="I22" s="142">
        <v>31</v>
      </c>
      <c r="J22" s="142">
        <v>30.5</v>
      </c>
      <c r="K22" s="142">
        <v>31</v>
      </c>
      <c r="L22" s="142">
        <v>30.5</v>
      </c>
      <c r="M22" s="142">
        <v>30.5</v>
      </c>
      <c r="N22">
        <v>30.5</v>
      </c>
      <c r="O22">
        <v>30.5</v>
      </c>
      <c r="P22" s="142">
        <v>31</v>
      </c>
      <c r="Q22" s="142">
        <v>30.5</v>
      </c>
      <c r="R22" s="142">
        <v>30.5</v>
      </c>
      <c r="S22" s="142">
        <v>30</v>
      </c>
      <c r="T22" s="142">
        <v>31</v>
      </c>
      <c r="U22" s="145">
        <v>30</v>
      </c>
      <c r="V22" s="142">
        <v>30.5</v>
      </c>
      <c r="W22" s="142">
        <v>31</v>
      </c>
      <c r="X22" s="142">
        <v>30.5</v>
      </c>
      <c r="Y22" s="142">
        <v>30</v>
      </c>
      <c r="Z22" s="142">
        <v>30</v>
      </c>
      <c r="AA22" s="142">
        <v>30</v>
      </c>
      <c r="AB22" s="142">
        <v>31</v>
      </c>
      <c r="AC22" s="142">
        <v>31</v>
      </c>
      <c r="AD22" s="142">
        <v>31</v>
      </c>
      <c r="AE22" s="142">
        <v>31.5</v>
      </c>
      <c r="AF22" s="142">
        <v>31.5</v>
      </c>
      <c r="AG22" s="142">
        <v>31.5</v>
      </c>
      <c r="AH22" s="142">
        <v>31.5</v>
      </c>
      <c r="AI22" s="142">
        <v>31.5</v>
      </c>
      <c r="AJ22" s="142">
        <v>31.5</v>
      </c>
      <c r="AK22" s="142">
        <v>31.5</v>
      </c>
      <c r="AL22" s="142">
        <v>31.5</v>
      </c>
      <c r="AM22" s="145">
        <v>31.5</v>
      </c>
    </row>
    <row r="23" spans="1:39">
      <c r="A23" s="88">
        <v>20</v>
      </c>
      <c r="B23" t="s">
        <v>29</v>
      </c>
      <c r="C23" s="90">
        <v>45031</v>
      </c>
      <c r="D23" s="141">
        <v>29.5</v>
      </c>
      <c r="E23" s="142">
        <v>31</v>
      </c>
      <c r="F23" s="142">
        <v>30.5</v>
      </c>
      <c r="G23" s="142">
        <v>30</v>
      </c>
      <c r="H23" s="142">
        <v>29.5</v>
      </c>
      <c r="I23" s="142">
        <v>28.5</v>
      </c>
      <c r="J23" s="142">
        <v>30</v>
      </c>
      <c r="K23" s="142">
        <v>31</v>
      </c>
      <c r="L23" s="142">
        <v>30</v>
      </c>
      <c r="M23" s="142">
        <v>30.5</v>
      </c>
      <c r="N23" s="142">
        <v>30</v>
      </c>
      <c r="O23" s="142">
        <v>29.5</v>
      </c>
      <c r="P23" s="142">
        <v>31</v>
      </c>
      <c r="Q23" s="142">
        <v>30</v>
      </c>
      <c r="R23" s="142">
        <v>29</v>
      </c>
      <c r="S23" s="142">
        <v>30</v>
      </c>
      <c r="T23" s="142">
        <v>30.5</v>
      </c>
      <c r="U23" s="145">
        <v>29.5</v>
      </c>
      <c r="V23" s="142">
        <v>31</v>
      </c>
      <c r="W23" s="142">
        <v>30</v>
      </c>
      <c r="X23" s="142">
        <v>30.5</v>
      </c>
      <c r="Y23" s="142">
        <v>29</v>
      </c>
      <c r="Z23" s="142">
        <v>29.5</v>
      </c>
      <c r="AA23" s="142">
        <v>30</v>
      </c>
      <c r="AB23" s="142">
        <v>31.5</v>
      </c>
      <c r="AC23" s="142">
        <v>30.5</v>
      </c>
      <c r="AD23" s="142">
        <v>30</v>
      </c>
      <c r="AE23" s="142">
        <v>30.5</v>
      </c>
      <c r="AF23" s="142">
        <v>30.5</v>
      </c>
      <c r="AG23" s="142">
        <v>30.5</v>
      </c>
      <c r="AH23" s="142">
        <v>31</v>
      </c>
      <c r="AI23" s="142">
        <v>30.5</v>
      </c>
      <c r="AJ23" s="142">
        <v>30.5</v>
      </c>
      <c r="AK23" s="142">
        <v>30.5</v>
      </c>
      <c r="AL23" s="142">
        <v>30.5</v>
      </c>
      <c r="AM23" s="145">
        <v>30</v>
      </c>
    </row>
    <row r="24" spans="1:39">
      <c r="A24" s="88">
        <v>21</v>
      </c>
      <c r="B24" t="s">
        <v>23</v>
      </c>
      <c r="C24" s="90">
        <v>45032</v>
      </c>
      <c r="D24" s="141">
        <v>31</v>
      </c>
      <c r="E24" s="142">
        <v>30.5</v>
      </c>
      <c r="F24" s="142">
        <v>30</v>
      </c>
      <c r="G24" s="142">
        <v>29</v>
      </c>
      <c r="H24" s="142">
        <v>30</v>
      </c>
      <c r="I24" s="142">
        <v>30</v>
      </c>
      <c r="J24" s="142">
        <v>31.5</v>
      </c>
      <c r="K24" s="142">
        <v>30.5</v>
      </c>
      <c r="L24" s="142">
        <v>30</v>
      </c>
      <c r="M24" s="142">
        <v>30</v>
      </c>
      <c r="N24" s="142">
        <v>30</v>
      </c>
      <c r="O24" s="142">
        <v>30</v>
      </c>
      <c r="P24" s="142">
        <v>31</v>
      </c>
      <c r="Q24" s="142">
        <v>30</v>
      </c>
      <c r="R24" s="142">
        <v>29.5</v>
      </c>
      <c r="S24" s="142">
        <v>30</v>
      </c>
      <c r="T24" s="142">
        <v>30</v>
      </c>
      <c r="U24" s="145">
        <v>30</v>
      </c>
      <c r="V24" s="142">
        <v>31</v>
      </c>
      <c r="W24" s="142">
        <v>30.5</v>
      </c>
      <c r="X24" s="142">
        <v>30.5</v>
      </c>
      <c r="Y24" s="142">
        <v>29</v>
      </c>
      <c r="Z24" s="142">
        <v>30</v>
      </c>
      <c r="AA24" s="142">
        <v>30</v>
      </c>
      <c r="AB24" s="142">
        <v>31</v>
      </c>
      <c r="AC24" s="142">
        <v>31</v>
      </c>
      <c r="AD24" s="142">
        <v>30.5</v>
      </c>
      <c r="AE24" s="142">
        <v>30.5</v>
      </c>
      <c r="AF24" s="142">
        <v>30.5</v>
      </c>
      <c r="AG24" s="142">
        <v>30.5</v>
      </c>
      <c r="AH24" s="142">
        <v>31</v>
      </c>
      <c r="AI24" s="142">
        <v>30.5</v>
      </c>
      <c r="AJ24" s="142">
        <v>30.5</v>
      </c>
      <c r="AK24" s="142">
        <v>30.5</v>
      </c>
      <c r="AL24" s="142">
        <v>30.5</v>
      </c>
      <c r="AM24" s="145">
        <v>30.5</v>
      </c>
    </row>
    <row r="25" spans="1:39">
      <c r="A25" s="88">
        <v>22</v>
      </c>
      <c r="B25" s="89" t="s">
        <v>24</v>
      </c>
      <c r="C25" s="90">
        <v>45033</v>
      </c>
      <c r="D25" s="141">
        <v>31</v>
      </c>
      <c r="E25" s="142">
        <v>30</v>
      </c>
      <c r="F25" s="142">
        <v>31</v>
      </c>
      <c r="G25" s="142">
        <v>28.5</v>
      </c>
      <c r="H25" s="142">
        <v>29.5</v>
      </c>
      <c r="I25" s="142">
        <v>30</v>
      </c>
      <c r="J25" s="142">
        <v>31</v>
      </c>
      <c r="K25" s="142">
        <v>30</v>
      </c>
      <c r="L25" s="142">
        <v>29</v>
      </c>
      <c r="M25" s="142">
        <v>29.5</v>
      </c>
      <c r="N25" s="142">
        <v>30</v>
      </c>
      <c r="O25" s="142">
        <v>30.5</v>
      </c>
      <c r="P25" s="142">
        <v>31</v>
      </c>
      <c r="Q25" s="142">
        <v>30</v>
      </c>
      <c r="R25" s="142">
        <v>29.5</v>
      </c>
      <c r="S25" s="142">
        <v>30</v>
      </c>
      <c r="T25" s="142">
        <v>30</v>
      </c>
      <c r="U25" s="145">
        <v>30</v>
      </c>
      <c r="V25" s="142">
        <v>31</v>
      </c>
      <c r="W25" s="142">
        <v>30.5</v>
      </c>
      <c r="X25" s="142">
        <v>30.5</v>
      </c>
      <c r="Y25" s="142">
        <v>29.5</v>
      </c>
      <c r="Z25" s="142">
        <v>30</v>
      </c>
      <c r="AA25" s="142">
        <v>30.5</v>
      </c>
      <c r="AB25" s="142">
        <v>31.5</v>
      </c>
      <c r="AC25" s="142">
        <v>31</v>
      </c>
      <c r="AD25" s="142">
        <v>30.5</v>
      </c>
      <c r="AE25" s="142">
        <v>31</v>
      </c>
      <c r="AF25" s="142">
        <v>31</v>
      </c>
      <c r="AG25" s="142">
        <v>31</v>
      </c>
      <c r="AH25" s="142">
        <v>31</v>
      </c>
      <c r="AI25" s="142">
        <v>31</v>
      </c>
      <c r="AJ25" s="142">
        <v>31</v>
      </c>
      <c r="AK25" s="142">
        <v>31</v>
      </c>
      <c r="AL25" s="142">
        <v>31</v>
      </c>
      <c r="AM25" s="145">
        <v>31</v>
      </c>
    </row>
    <row r="26" spans="1:39">
      <c r="A26" s="88">
        <v>23</v>
      </c>
      <c r="B26" s="89" t="s">
        <v>25</v>
      </c>
      <c r="C26" s="90">
        <v>45034</v>
      </c>
      <c r="D26" s="143">
        <v>31</v>
      </c>
      <c r="E26" s="144">
        <v>30</v>
      </c>
      <c r="F26" s="144">
        <v>31</v>
      </c>
      <c r="G26" s="144">
        <v>29</v>
      </c>
      <c r="H26" s="144">
        <v>30</v>
      </c>
      <c r="I26" s="144">
        <v>31</v>
      </c>
      <c r="J26" s="144">
        <v>31</v>
      </c>
      <c r="K26" s="144">
        <v>30.5</v>
      </c>
      <c r="L26" s="144">
        <v>30</v>
      </c>
      <c r="M26" s="144">
        <v>29.5</v>
      </c>
      <c r="N26" s="144">
        <v>30</v>
      </c>
      <c r="O26" s="144">
        <v>30.5</v>
      </c>
      <c r="P26" s="144">
        <v>31</v>
      </c>
      <c r="Q26" s="144">
        <v>30</v>
      </c>
      <c r="R26" s="144">
        <v>30.5</v>
      </c>
      <c r="S26" s="144">
        <v>30</v>
      </c>
      <c r="T26" s="144">
        <v>30.5</v>
      </c>
      <c r="U26" s="147">
        <v>29.5</v>
      </c>
      <c r="V26" s="144">
        <v>31</v>
      </c>
      <c r="W26" s="144">
        <v>31</v>
      </c>
      <c r="X26" s="144">
        <v>30.5</v>
      </c>
      <c r="Y26" s="144">
        <v>30</v>
      </c>
      <c r="Z26" s="144">
        <v>30</v>
      </c>
      <c r="AA26" s="144">
        <v>30</v>
      </c>
      <c r="AB26" s="144">
        <v>31</v>
      </c>
      <c r="AC26" s="144">
        <v>31</v>
      </c>
      <c r="AD26" s="144">
        <v>31</v>
      </c>
      <c r="AE26" s="144">
        <v>31.5</v>
      </c>
      <c r="AF26" s="144">
        <v>31.5</v>
      </c>
      <c r="AG26" s="144">
        <v>31.5</v>
      </c>
      <c r="AH26" s="144">
        <v>32</v>
      </c>
      <c r="AI26" s="144">
        <v>32</v>
      </c>
      <c r="AJ26" s="144">
        <v>32</v>
      </c>
      <c r="AK26" s="144">
        <v>32</v>
      </c>
      <c r="AL26" s="144">
        <v>31.5</v>
      </c>
      <c r="AM26" s="147">
        <v>32</v>
      </c>
    </row>
    <row r="27" spans="1:39">
      <c r="A27" s="88">
        <v>24</v>
      </c>
      <c r="B27" s="89" t="s">
        <v>26</v>
      </c>
      <c r="C27" s="90">
        <v>45035</v>
      </c>
      <c r="D27" s="143">
        <v>31.5</v>
      </c>
      <c r="E27" s="144">
        <v>30.5</v>
      </c>
      <c r="F27" s="144">
        <v>30.5</v>
      </c>
      <c r="G27" s="144">
        <v>29.5</v>
      </c>
      <c r="H27" s="144">
        <v>31</v>
      </c>
      <c r="I27" s="144">
        <v>31</v>
      </c>
      <c r="J27" s="144">
        <v>31.5</v>
      </c>
      <c r="K27" s="144">
        <v>30.5</v>
      </c>
      <c r="L27" s="144">
        <v>30.5</v>
      </c>
      <c r="M27" s="144">
        <v>31</v>
      </c>
      <c r="N27" s="144">
        <v>31</v>
      </c>
      <c r="O27" s="144">
        <v>31.5</v>
      </c>
      <c r="P27" s="144">
        <v>31.5</v>
      </c>
      <c r="Q27" s="144">
        <v>31.5</v>
      </c>
      <c r="R27" s="144">
        <v>31</v>
      </c>
      <c r="S27" s="144">
        <v>31.5</v>
      </c>
      <c r="T27" s="144">
        <v>31.5</v>
      </c>
      <c r="U27" s="147">
        <v>31</v>
      </c>
      <c r="V27" s="144">
        <v>31</v>
      </c>
      <c r="W27" s="144">
        <v>31.5</v>
      </c>
      <c r="X27" s="144">
        <v>31</v>
      </c>
      <c r="Y27" s="144">
        <v>31</v>
      </c>
      <c r="Z27" s="144">
        <v>31</v>
      </c>
      <c r="AA27" s="144">
        <v>31.5</v>
      </c>
      <c r="AB27" s="144">
        <v>31.5</v>
      </c>
      <c r="AC27" s="144">
        <v>32</v>
      </c>
      <c r="AD27" s="144">
        <v>32</v>
      </c>
      <c r="AE27" s="144">
        <v>32.5</v>
      </c>
      <c r="AF27" s="144">
        <v>32</v>
      </c>
      <c r="AG27" s="144">
        <v>32.5</v>
      </c>
      <c r="AH27" s="144">
        <v>32</v>
      </c>
      <c r="AI27" s="144">
        <v>32.5</v>
      </c>
      <c r="AJ27" s="144">
        <v>32.5</v>
      </c>
      <c r="AK27" s="144">
        <v>32.5</v>
      </c>
      <c r="AL27" s="144">
        <v>32</v>
      </c>
      <c r="AM27" s="147">
        <v>32.5</v>
      </c>
    </row>
    <row r="28" spans="1:39">
      <c r="A28" s="88">
        <v>25</v>
      </c>
      <c r="B28" t="s">
        <v>27</v>
      </c>
      <c r="C28" s="90">
        <v>45036</v>
      </c>
      <c r="D28" s="143">
        <v>28</v>
      </c>
      <c r="E28" s="144">
        <v>28</v>
      </c>
      <c r="F28" s="144">
        <v>28</v>
      </c>
      <c r="G28" s="144">
        <v>28.5</v>
      </c>
      <c r="H28" s="144">
        <v>30.5</v>
      </c>
      <c r="I28" s="144">
        <v>31</v>
      </c>
      <c r="J28" s="144">
        <v>29</v>
      </c>
      <c r="K28" s="144">
        <v>29</v>
      </c>
      <c r="L28" s="144">
        <v>29</v>
      </c>
      <c r="M28" s="144">
        <v>30</v>
      </c>
      <c r="N28" s="144">
        <v>31</v>
      </c>
      <c r="O28" s="144">
        <v>31.5</v>
      </c>
      <c r="P28" s="144">
        <v>31</v>
      </c>
      <c r="Q28" s="144">
        <v>30</v>
      </c>
      <c r="R28" s="144">
        <v>30.5</v>
      </c>
      <c r="S28" s="144">
        <v>30</v>
      </c>
      <c r="T28" s="144">
        <v>30.5</v>
      </c>
      <c r="U28" s="147">
        <v>30</v>
      </c>
      <c r="V28" s="144">
        <v>31.5</v>
      </c>
      <c r="W28" s="144">
        <v>30</v>
      </c>
      <c r="X28" s="144">
        <v>30.5</v>
      </c>
      <c r="Y28" s="144">
        <v>30.5</v>
      </c>
      <c r="Z28" s="144">
        <v>31</v>
      </c>
      <c r="AA28" s="144">
        <v>30.5</v>
      </c>
      <c r="AB28" s="144">
        <v>31.5</v>
      </c>
      <c r="AC28" s="144">
        <v>31</v>
      </c>
      <c r="AD28" s="144">
        <v>31</v>
      </c>
      <c r="AE28" s="144">
        <v>32</v>
      </c>
      <c r="AF28" s="144">
        <v>32</v>
      </c>
      <c r="AG28" s="144">
        <v>32</v>
      </c>
      <c r="AH28" s="144">
        <v>32</v>
      </c>
      <c r="AI28" s="144">
        <v>32</v>
      </c>
      <c r="AJ28" s="144">
        <v>32</v>
      </c>
      <c r="AK28" s="144">
        <v>32</v>
      </c>
      <c r="AL28" s="144">
        <v>32</v>
      </c>
      <c r="AM28" s="147">
        <v>32</v>
      </c>
    </row>
    <row r="29" spans="1:39">
      <c r="A29" s="88">
        <v>26</v>
      </c>
      <c r="B29" t="s">
        <v>28</v>
      </c>
      <c r="C29" s="90">
        <v>45037</v>
      </c>
      <c r="D29" s="143">
        <v>31</v>
      </c>
      <c r="E29" s="144">
        <v>30</v>
      </c>
      <c r="F29" s="144">
        <v>30.5</v>
      </c>
      <c r="G29" s="144">
        <v>31</v>
      </c>
      <c r="H29" s="144">
        <v>30.5</v>
      </c>
      <c r="I29" s="144">
        <v>29.5</v>
      </c>
      <c r="J29" s="144">
        <v>31</v>
      </c>
      <c r="K29" s="144">
        <v>30</v>
      </c>
      <c r="L29" s="144">
        <v>29</v>
      </c>
      <c r="M29" s="144">
        <v>29.5</v>
      </c>
      <c r="N29" s="144">
        <v>30.5</v>
      </c>
      <c r="O29" s="144">
        <v>31</v>
      </c>
      <c r="P29" s="144">
        <v>31</v>
      </c>
      <c r="Q29" s="144">
        <v>29.5</v>
      </c>
      <c r="R29" s="144">
        <v>29</v>
      </c>
      <c r="S29" s="144">
        <v>29.5</v>
      </c>
      <c r="T29" s="144">
        <v>30</v>
      </c>
      <c r="U29" s="147">
        <v>29.5</v>
      </c>
      <c r="V29" s="144">
        <v>32</v>
      </c>
      <c r="W29" s="144">
        <v>31.5</v>
      </c>
      <c r="X29" s="144">
        <v>32</v>
      </c>
      <c r="Y29" s="144">
        <v>31</v>
      </c>
      <c r="Z29" s="144">
        <v>32</v>
      </c>
      <c r="AA29" s="144">
        <v>31.5</v>
      </c>
      <c r="AB29" s="144">
        <v>32</v>
      </c>
      <c r="AC29" s="144">
        <v>32</v>
      </c>
      <c r="AD29" s="144">
        <v>32</v>
      </c>
      <c r="AE29" s="144">
        <v>32.5</v>
      </c>
      <c r="AF29" s="144">
        <v>32.5</v>
      </c>
      <c r="AG29" s="144">
        <v>32.5</v>
      </c>
      <c r="AH29" s="144">
        <v>32.5</v>
      </c>
      <c r="AI29" s="144">
        <v>32.5</v>
      </c>
      <c r="AJ29" s="144">
        <v>32.5</v>
      </c>
      <c r="AK29" s="144">
        <v>32.5</v>
      </c>
      <c r="AL29" s="144">
        <v>32.5</v>
      </c>
      <c r="AM29" s="147">
        <v>32.5</v>
      </c>
    </row>
    <row r="30" spans="1:39">
      <c r="A30" s="88">
        <v>27</v>
      </c>
      <c r="B30" t="s">
        <v>29</v>
      </c>
      <c r="C30" s="90">
        <v>45038</v>
      </c>
      <c r="D30" s="143">
        <v>31.5</v>
      </c>
      <c r="E30" s="144">
        <v>31</v>
      </c>
      <c r="F30" s="144">
        <v>31</v>
      </c>
      <c r="G30" s="144">
        <v>30</v>
      </c>
      <c r="H30" s="144">
        <v>30.5</v>
      </c>
      <c r="I30" s="144">
        <v>30.5</v>
      </c>
      <c r="J30" s="144">
        <v>31.5</v>
      </c>
      <c r="K30" s="144">
        <v>31</v>
      </c>
      <c r="L30" s="144">
        <v>30.5</v>
      </c>
      <c r="M30" s="144">
        <v>31.5</v>
      </c>
      <c r="N30" s="144">
        <v>31.5</v>
      </c>
      <c r="O30" s="144">
        <v>31.5</v>
      </c>
      <c r="P30" s="144">
        <v>31.5</v>
      </c>
      <c r="Q30" s="144">
        <v>31</v>
      </c>
      <c r="R30" s="144">
        <v>31</v>
      </c>
      <c r="S30" s="144">
        <v>31</v>
      </c>
      <c r="T30" s="144">
        <v>31</v>
      </c>
      <c r="U30" s="147">
        <v>31</v>
      </c>
      <c r="V30" s="144">
        <v>31.5</v>
      </c>
      <c r="W30" s="144">
        <v>31</v>
      </c>
      <c r="X30" s="144">
        <v>30.5</v>
      </c>
      <c r="Y30" s="144">
        <v>30</v>
      </c>
      <c r="Z30" s="144">
        <v>30.5</v>
      </c>
      <c r="AA30" s="144">
        <v>30.5</v>
      </c>
      <c r="AB30" s="144">
        <v>31</v>
      </c>
      <c r="AC30" s="144">
        <v>30.5</v>
      </c>
      <c r="AD30" s="144">
        <v>31</v>
      </c>
      <c r="AE30" s="144">
        <v>31.5</v>
      </c>
      <c r="AF30" s="144">
        <v>31.5</v>
      </c>
      <c r="AG30" s="144">
        <v>31.5</v>
      </c>
      <c r="AH30" s="144">
        <v>31.5</v>
      </c>
      <c r="AI30" s="144">
        <v>31.5</v>
      </c>
      <c r="AJ30" s="144">
        <v>31.5</v>
      </c>
      <c r="AK30" s="144">
        <v>31.5</v>
      </c>
      <c r="AL30" s="144">
        <v>31</v>
      </c>
      <c r="AM30" s="147">
        <v>31</v>
      </c>
    </row>
    <row r="31" spans="1:39">
      <c r="A31" s="88">
        <v>28</v>
      </c>
      <c r="B31" t="s">
        <v>23</v>
      </c>
      <c r="C31" s="90">
        <v>45039</v>
      </c>
      <c r="D31" s="143">
        <v>31</v>
      </c>
      <c r="E31" s="144">
        <v>30</v>
      </c>
      <c r="F31" s="144">
        <v>30</v>
      </c>
      <c r="G31" s="144">
        <v>30</v>
      </c>
      <c r="H31" s="144">
        <v>30</v>
      </c>
      <c r="I31" s="144">
        <v>30</v>
      </c>
      <c r="J31" s="144">
        <v>30.5</v>
      </c>
      <c r="K31" s="144">
        <v>30</v>
      </c>
      <c r="L31" s="144">
        <v>30</v>
      </c>
      <c r="M31" s="144">
        <v>30</v>
      </c>
      <c r="N31" s="144">
        <v>30</v>
      </c>
      <c r="O31" s="144">
        <v>30.5</v>
      </c>
      <c r="P31" s="144">
        <v>30</v>
      </c>
      <c r="Q31" s="144">
        <v>30</v>
      </c>
      <c r="R31" s="144">
        <v>30</v>
      </c>
      <c r="S31" s="144">
        <v>30</v>
      </c>
      <c r="T31" s="144">
        <v>30</v>
      </c>
      <c r="U31" s="147">
        <v>30</v>
      </c>
      <c r="V31" s="144">
        <v>31</v>
      </c>
      <c r="W31" s="144">
        <v>30.5</v>
      </c>
      <c r="X31" s="144">
        <v>30.5</v>
      </c>
      <c r="Y31" s="144">
        <v>30.5</v>
      </c>
      <c r="Z31" s="144">
        <v>30.5</v>
      </c>
      <c r="AA31" s="144">
        <v>30</v>
      </c>
      <c r="AB31" s="144">
        <v>30</v>
      </c>
      <c r="AC31" s="144">
        <v>30.5</v>
      </c>
      <c r="AD31" s="144">
        <v>30.5</v>
      </c>
      <c r="AE31" s="144">
        <v>30.5</v>
      </c>
      <c r="AF31" s="144">
        <v>30.5</v>
      </c>
      <c r="AG31" s="144">
        <v>30.5</v>
      </c>
      <c r="AH31" s="144">
        <v>30.5</v>
      </c>
      <c r="AI31" s="144">
        <v>30.5</v>
      </c>
      <c r="AJ31" s="144">
        <v>30.5</v>
      </c>
      <c r="AK31" s="144">
        <v>30.5</v>
      </c>
      <c r="AL31" s="144">
        <v>30.5</v>
      </c>
      <c r="AM31" s="147">
        <v>30.5</v>
      </c>
    </row>
    <row r="32" spans="1:39">
      <c r="A32" s="88">
        <v>29</v>
      </c>
      <c r="B32" s="89" t="s">
        <v>24</v>
      </c>
      <c r="C32" s="90">
        <v>45040</v>
      </c>
      <c r="D32" s="143">
        <v>31</v>
      </c>
      <c r="E32" s="144">
        <v>30</v>
      </c>
      <c r="F32" s="144">
        <v>30</v>
      </c>
      <c r="G32" s="144">
        <v>30</v>
      </c>
      <c r="H32" s="144">
        <v>30.5</v>
      </c>
      <c r="I32" s="144">
        <v>29.5</v>
      </c>
      <c r="J32" s="144">
        <v>29</v>
      </c>
      <c r="K32" s="144">
        <v>29</v>
      </c>
      <c r="L32" s="144">
        <v>29</v>
      </c>
      <c r="M32" s="144">
        <v>30</v>
      </c>
      <c r="N32" s="144">
        <v>30.5</v>
      </c>
      <c r="O32" s="144">
        <v>31</v>
      </c>
      <c r="P32" s="144">
        <v>31</v>
      </c>
      <c r="Q32" s="144">
        <v>30</v>
      </c>
      <c r="R32" s="144">
        <v>30</v>
      </c>
      <c r="S32" s="144">
        <v>30</v>
      </c>
      <c r="T32" s="144">
        <v>30.5</v>
      </c>
      <c r="U32" s="147">
        <v>29.5</v>
      </c>
      <c r="V32" s="144">
        <v>31.5</v>
      </c>
      <c r="W32" s="144">
        <v>31</v>
      </c>
      <c r="X32" s="144">
        <v>31</v>
      </c>
      <c r="Y32" s="144">
        <v>30</v>
      </c>
      <c r="Z32" s="144">
        <v>31</v>
      </c>
      <c r="AA32" s="144">
        <v>31</v>
      </c>
      <c r="AB32" s="144">
        <v>31</v>
      </c>
      <c r="AC32" s="144">
        <v>31</v>
      </c>
      <c r="AD32" s="144">
        <v>31</v>
      </c>
      <c r="AE32" s="144">
        <v>32</v>
      </c>
      <c r="AF32" s="144">
        <v>32</v>
      </c>
      <c r="AG32" s="144">
        <v>32</v>
      </c>
      <c r="AH32" s="144">
        <v>32</v>
      </c>
      <c r="AI32" s="144">
        <v>32</v>
      </c>
      <c r="AJ32" s="144">
        <v>32</v>
      </c>
      <c r="AK32" s="144">
        <v>32</v>
      </c>
      <c r="AL32" s="144">
        <v>32</v>
      </c>
      <c r="AM32" s="147">
        <v>32</v>
      </c>
    </row>
    <row r="33" spans="1:39">
      <c r="A33" s="88">
        <v>30</v>
      </c>
      <c r="B33" s="89" t="s">
        <v>25</v>
      </c>
      <c r="C33" s="90">
        <v>45041</v>
      </c>
      <c r="D33" s="143"/>
      <c r="E33" s="144"/>
      <c r="F33" s="144"/>
      <c r="G33" s="144"/>
      <c r="H33" s="144"/>
      <c r="I33" s="144"/>
      <c r="J33" s="144"/>
      <c r="K33" s="144"/>
      <c r="L33" s="144"/>
      <c r="M33" s="144"/>
      <c r="N33" s="144"/>
      <c r="O33" s="144"/>
      <c r="P33" s="144"/>
      <c r="Q33" s="144"/>
      <c r="R33" s="144"/>
      <c r="S33" s="144"/>
      <c r="T33" s="144"/>
      <c r="U33" s="147"/>
      <c r="V33" s="144"/>
      <c r="W33" s="144"/>
      <c r="X33" s="144"/>
      <c r="Y33" s="144"/>
      <c r="Z33" s="144"/>
      <c r="AA33" s="144"/>
      <c r="AB33" s="144"/>
      <c r="AC33" s="144"/>
      <c r="AD33" s="144"/>
      <c r="AE33" s="144"/>
      <c r="AF33" s="144"/>
      <c r="AG33" s="144"/>
      <c r="AH33" s="144"/>
      <c r="AI33" s="144"/>
      <c r="AJ33" s="144"/>
      <c r="AK33" s="144"/>
      <c r="AL33" s="144"/>
      <c r="AM33" s="147"/>
    </row>
    <row r="34" spans="1:39">
      <c r="A34" s="88">
        <v>31</v>
      </c>
      <c r="B34" s="89" t="s">
        <v>26</v>
      </c>
      <c r="C34" s="90">
        <v>45042</v>
      </c>
      <c r="D34" s="143">
        <v>31</v>
      </c>
      <c r="E34" s="144">
        <v>30</v>
      </c>
      <c r="F34" s="144">
        <v>30</v>
      </c>
      <c r="G34" s="144">
        <v>30</v>
      </c>
      <c r="H34" s="144">
        <v>30.5</v>
      </c>
      <c r="I34" s="144">
        <v>29.5</v>
      </c>
      <c r="J34" s="144">
        <v>31</v>
      </c>
      <c r="K34" s="144">
        <v>30</v>
      </c>
      <c r="L34" s="144">
        <v>29.5</v>
      </c>
      <c r="M34" s="144">
        <v>30</v>
      </c>
      <c r="N34" s="144">
        <v>31</v>
      </c>
      <c r="O34" s="144">
        <v>31</v>
      </c>
      <c r="P34" s="144">
        <v>29.5</v>
      </c>
      <c r="Q34" s="144">
        <v>29.5</v>
      </c>
      <c r="R34" s="144">
        <v>29.5</v>
      </c>
      <c r="S34" s="144">
        <v>30</v>
      </c>
      <c r="T34" s="144">
        <v>30.5</v>
      </c>
      <c r="U34" s="147">
        <v>30</v>
      </c>
      <c r="V34" s="144">
        <v>31</v>
      </c>
      <c r="W34" s="144">
        <v>30.5</v>
      </c>
      <c r="X34" s="144">
        <v>30.5</v>
      </c>
      <c r="Y34" s="144">
        <v>30</v>
      </c>
      <c r="Z34" s="144">
        <v>30.5</v>
      </c>
      <c r="AA34" s="144">
        <v>30.5</v>
      </c>
      <c r="AB34" s="144">
        <v>31</v>
      </c>
      <c r="AC34" s="144">
        <v>31</v>
      </c>
      <c r="AD34" s="144">
        <v>31</v>
      </c>
      <c r="AE34" s="144">
        <v>31.5</v>
      </c>
      <c r="AF34" s="144">
        <v>31.5</v>
      </c>
      <c r="AG34" s="144">
        <v>31.5</v>
      </c>
      <c r="AH34" s="144">
        <v>31</v>
      </c>
      <c r="AI34" s="144">
        <v>31</v>
      </c>
      <c r="AJ34" s="144">
        <v>31.5</v>
      </c>
      <c r="AK34" s="144">
        <v>31</v>
      </c>
      <c r="AL34" s="144">
        <v>31</v>
      </c>
      <c r="AM34" s="147">
        <v>31.5</v>
      </c>
    </row>
    <row r="35" spans="1:39">
      <c r="A35" s="88">
        <v>32</v>
      </c>
      <c r="B35" t="s">
        <v>27</v>
      </c>
      <c r="C35" s="90">
        <v>45043</v>
      </c>
      <c r="D35" s="143">
        <v>31</v>
      </c>
      <c r="E35" s="144">
        <v>30</v>
      </c>
      <c r="F35" s="144">
        <v>29.5</v>
      </c>
      <c r="G35" s="144">
        <v>31</v>
      </c>
      <c r="H35" s="144">
        <v>31</v>
      </c>
      <c r="I35" s="144">
        <v>30</v>
      </c>
      <c r="J35" s="144">
        <v>31.5</v>
      </c>
      <c r="K35" s="144">
        <v>30.5</v>
      </c>
      <c r="L35" s="144">
        <v>30</v>
      </c>
      <c r="M35" s="144">
        <v>30.5</v>
      </c>
      <c r="N35" s="144">
        <v>31</v>
      </c>
      <c r="O35" s="144">
        <v>31.5</v>
      </c>
      <c r="P35" s="144">
        <v>30</v>
      </c>
      <c r="Q35" s="144">
        <v>30</v>
      </c>
      <c r="R35" s="144">
        <v>30</v>
      </c>
      <c r="S35" s="144">
        <v>30.5</v>
      </c>
      <c r="T35" s="144">
        <v>30.5</v>
      </c>
      <c r="U35" s="147">
        <v>30.5</v>
      </c>
      <c r="V35" s="144">
        <v>31</v>
      </c>
      <c r="W35" s="144">
        <v>31</v>
      </c>
      <c r="X35" s="144">
        <v>31</v>
      </c>
      <c r="Y35" s="144">
        <v>30.5</v>
      </c>
      <c r="Z35" s="144">
        <v>31</v>
      </c>
      <c r="AA35" s="144">
        <v>31</v>
      </c>
      <c r="AB35" s="144">
        <v>31.5</v>
      </c>
      <c r="AC35" s="144">
        <v>31.5</v>
      </c>
      <c r="AD35" s="144">
        <v>31.5</v>
      </c>
      <c r="AE35" s="144">
        <v>31.5</v>
      </c>
      <c r="AF35" s="144">
        <v>31.5</v>
      </c>
      <c r="AG35" s="144">
        <v>31.5</v>
      </c>
      <c r="AH35" s="144">
        <v>31.5</v>
      </c>
      <c r="AI35" s="144">
        <v>31.5</v>
      </c>
      <c r="AJ35" s="144">
        <v>31.5</v>
      </c>
      <c r="AK35" s="144">
        <v>31.5</v>
      </c>
      <c r="AL35" s="144">
        <v>31.5</v>
      </c>
      <c r="AM35" s="147">
        <v>31.5</v>
      </c>
    </row>
    <row r="36" spans="1:39">
      <c r="A36" s="88">
        <v>33</v>
      </c>
      <c r="B36" t="s">
        <v>28</v>
      </c>
      <c r="C36" s="90">
        <v>45044</v>
      </c>
      <c r="D36" s="143">
        <v>29</v>
      </c>
      <c r="E36" s="144">
        <v>29.5</v>
      </c>
      <c r="F36" s="144">
        <v>31</v>
      </c>
      <c r="G36" s="144">
        <v>30</v>
      </c>
      <c r="H36" s="144">
        <v>30.5</v>
      </c>
      <c r="I36" s="144">
        <v>30</v>
      </c>
      <c r="J36" s="144">
        <v>30</v>
      </c>
      <c r="K36" s="144">
        <v>30.5</v>
      </c>
      <c r="L36" s="144">
        <v>31.5</v>
      </c>
      <c r="M36" s="144">
        <v>30.5</v>
      </c>
      <c r="N36" s="144">
        <v>30.5</v>
      </c>
      <c r="O36" s="144">
        <v>30</v>
      </c>
      <c r="P36" s="144">
        <v>29.5</v>
      </c>
      <c r="Q36" s="144">
        <v>29.5</v>
      </c>
      <c r="R36" s="144">
        <v>29.5</v>
      </c>
      <c r="S36" s="144">
        <v>30</v>
      </c>
      <c r="T36" s="144">
        <v>30</v>
      </c>
      <c r="U36" s="147">
        <v>30</v>
      </c>
      <c r="V36" s="144">
        <v>30</v>
      </c>
      <c r="W36" s="144">
        <v>30</v>
      </c>
      <c r="X36" s="144">
        <v>31</v>
      </c>
      <c r="Y36" s="144">
        <v>30</v>
      </c>
      <c r="Z36" s="144">
        <v>30</v>
      </c>
      <c r="AA36" s="144">
        <v>30</v>
      </c>
      <c r="AB36" s="144">
        <v>31</v>
      </c>
      <c r="AC36" s="144">
        <v>31</v>
      </c>
      <c r="AD36" s="144">
        <v>31.5</v>
      </c>
      <c r="AE36" s="144">
        <v>31</v>
      </c>
      <c r="AF36" s="144">
        <v>31</v>
      </c>
      <c r="AG36" s="144">
        <v>31</v>
      </c>
      <c r="AH36" s="144">
        <v>31</v>
      </c>
      <c r="AI36" s="144">
        <v>31</v>
      </c>
      <c r="AJ36" s="144">
        <v>31</v>
      </c>
      <c r="AK36" s="144">
        <v>31</v>
      </c>
      <c r="AL36" s="144">
        <v>31</v>
      </c>
      <c r="AM36" s="147">
        <v>31</v>
      </c>
    </row>
    <row r="37" spans="1:39">
      <c r="A37" s="88">
        <v>34</v>
      </c>
      <c r="B37" t="s">
        <v>29</v>
      </c>
      <c r="C37" s="90">
        <v>45045</v>
      </c>
      <c r="D37" s="143">
        <v>28.5</v>
      </c>
      <c r="E37" s="144">
        <v>29</v>
      </c>
      <c r="F37" s="144">
        <v>30</v>
      </c>
      <c r="G37" s="144">
        <v>30</v>
      </c>
      <c r="H37" s="144">
        <v>30.5</v>
      </c>
      <c r="I37" s="144">
        <v>30</v>
      </c>
      <c r="J37" s="144">
        <v>30</v>
      </c>
      <c r="K37" s="144">
        <v>30.5</v>
      </c>
      <c r="L37" s="144">
        <v>31</v>
      </c>
      <c r="M37" s="144">
        <v>31</v>
      </c>
      <c r="N37" s="144">
        <v>31</v>
      </c>
      <c r="O37" s="144">
        <v>30</v>
      </c>
      <c r="P37" s="144">
        <v>29.5</v>
      </c>
      <c r="Q37" s="144">
        <v>29.5</v>
      </c>
      <c r="R37" s="144">
        <v>29.5</v>
      </c>
      <c r="S37" s="144">
        <v>30.5</v>
      </c>
      <c r="T37" s="144">
        <v>30.5</v>
      </c>
      <c r="U37" s="147">
        <v>30.5</v>
      </c>
      <c r="V37" s="144">
        <v>30.5</v>
      </c>
      <c r="W37" s="144">
        <v>30.5</v>
      </c>
      <c r="X37" s="144">
        <v>31</v>
      </c>
      <c r="Y37" s="144">
        <v>30</v>
      </c>
      <c r="Z37" s="144">
        <v>30</v>
      </c>
      <c r="AA37" s="144">
        <v>30.5</v>
      </c>
      <c r="AB37" s="144">
        <v>31</v>
      </c>
      <c r="AC37" s="144">
        <v>31</v>
      </c>
      <c r="AD37" s="144">
        <v>32</v>
      </c>
      <c r="AE37" s="144">
        <v>31.5</v>
      </c>
      <c r="AF37" s="144">
        <v>31.5</v>
      </c>
      <c r="AG37" s="144">
        <v>31.5</v>
      </c>
      <c r="AH37" s="144">
        <v>31.5</v>
      </c>
      <c r="AI37" s="144">
        <v>31.5</v>
      </c>
      <c r="AJ37" s="144">
        <v>31.5</v>
      </c>
      <c r="AK37" s="144">
        <v>31.5</v>
      </c>
      <c r="AL37" s="144">
        <v>31.5</v>
      </c>
      <c r="AM37" s="147">
        <v>32</v>
      </c>
    </row>
    <row r="38" spans="1:39">
      <c r="A38" s="88">
        <v>35</v>
      </c>
      <c r="B38" t="s">
        <v>23</v>
      </c>
      <c r="C38" s="90">
        <v>45046</v>
      </c>
      <c r="D38" s="143">
        <v>29</v>
      </c>
      <c r="E38" s="144">
        <v>29.5</v>
      </c>
      <c r="F38" s="144">
        <v>31</v>
      </c>
      <c r="G38" s="144">
        <v>31</v>
      </c>
      <c r="H38" s="144">
        <v>29.5</v>
      </c>
      <c r="I38" s="144">
        <v>29</v>
      </c>
      <c r="J38" s="144">
        <v>30</v>
      </c>
      <c r="K38" s="144">
        <v>30.5</v>
      </c>
      <c r="L38" s="144">
        <v>31</v>
      </c>
      <c r="M38" s="144">
        <v>30</v>
      </c>
      <c r="N38" s="144">
        <v>30</v>
      </c>
      <c r="O38" s="144">
        <v>30</v>
      </c>
      <c r="P38" s="144">
        <v>30</v>
      </c>
      <c r="Q38" s="144">
        <v>30</v>
      </c>
      <c r="R38" s="144">
        <v>30</v>
      </c>
      <c r="S38" s="144">
        <v>30</v>
      </c>
      <c r="T38" s="144">
        <v>30.5</v>
      </c>
      <c r="U38" s="147">
        <v>30</v>
      </c>
      <c r="V38" s="144">
        <v>30</v>
      </c>
      <c r="W38" s="144">
        <v>30</v>
      </c>
      <c r="X38" s="144">
        <v>31</v>
      </c>
      <c r="Y38" s="144">
        <v>30</v>
      </c>
      <c r="Z38" s="144">
        <v>30</v>
      </c>
      <c r="AA38" s="144">
        <v>29.5</v>
      </c>
      <c r="AB38" s="144">
        <v>31</v>
      </c>
      <c r="AC38" s="144">
        <v>31</v>
      </c>
      <c r="AD38" s="144">
        <v>31.5</v>
      </c>
      <c r="AE38" s="144">
        <v>31</v>
      </c>
      <c r="AF38" s="144">
        <v>31</v>
      </c>
      <c r="AG38" s="144">
        <v>31</v>
      </c>
      <c r="AH38" s="144">
        <v>31</v>
      </c>
      <c r="AI38" s="144">
        <v>31</v>
      </c>
      <c r="AJ38" s="144">
        <v>31</v>
      </c>
      <c r="AK38" s="144">
        <v>31</v>
      </c>
      <c r="AL38" s="144">
        <v>31</v>
      </c>
      <c r="AM38" s="147">
        <v>31</v>
      </c>
    </row>
    <row r="39" spans="1:39">
      <c r="A39" s="88">
        <v>36</v>
      </c>
      <c r="B39" s="89" t="s">
        <v>24</v>
      </c>
      <c r="C39" s="90">
        <v>45047</v>
      </c>
      <c r="D39" s="143">
        <v>29</v>
      </c>
      <c r="E39" s="144">
        <v>29.5</v>
      </c>
      <c r="F39" s="144">
        <v>31</v>
      </c>
      <c r="G39" s="144">
        <v>30</v>
      </c>
      <c r="H39" s="144">
        <v>29.5</v>
      </c>
      <c r="I39" s="144">
        <v>29</v>
      </c>
      <c r="J39" s="144">
        <v>30</v>
      </c>
      <c r="K39" s="144">
        <v>30.5</v>
      </c>
      <c r="L39" s="144">
        <v>31.5</v>
      </c>
      <c r="M39" s="144">
        <v>30.5</v>
      </c>
      <c r="N39" s="144">
        <v>30.5</v>
      </c>
      <c r="O39" s="144">
        <v>30</v>
      </c>
      <c r="P39" s="144">
        <v>29.5</v>
      </c>
      <c r="Q39" s="144">
        <v>29.5</v>
      </c>
      <c r="R39" s="144">
        <v>30</v>
      </c>
      <c r="S39" s="144">
        <v>30</v>
      </c>
      <c r="T39" s="144">
        <v>30.5</v>
      </c>
      <c r="U39" s="147">
        <v>30</v>
      </c>
      <c r="V39" s="144">
        <v>30.5</v>
      </c>
      <c r="W39" s="144">
        <v>30.5</v>
      </c>
      <c r="X39" s="144">
        <v>30.5</v>
      </c>
      <c r="Y39" s="144">
        <v>31</v>
      </c>
      <c r="Z39" s="144">
        <v>30.5</v>
      </c>
      <c r="AA39" s="144">
        <v>31</v>
      </c>
      <c r="AB39" s="144">
        <v>30.5</v>
      </c>
      <c r="AC39" s="144">
        <v>30.5</v>
      </c>
      <c r="AD39" s="144">
        <v>31</v>
      </c>
      <c r="AE39" s="144">
        <v>30.5</v>
      </c>
      <c r="AF39" s="144">
        <v>30.5</v>
      </c>
      <c r="AG39" s="144">
        <v>31</v>
      </c>
      <c r="AH39" s="144">
        <v>30.5</v>
      </c>
      <c r="AI39" s="144">
        <v>30.5</v>
      </c>
      <c r="AJ39" s="144">
        <v>30</v>
      </c>
      <c r="AK39" s="144">
        <v>30.5</v>
      </c>
      <c r="AL39" s="144">
        <v>30.5</v>
      </c>
      <c r="AM39" s="147">
        <v>30.5</v>
      </c>
    </row>
    <row r="40" spans="1:39">
      <c r="A40" s="88">
        <v>37</v>
      </c>
      <c r="B40" s="89" t="s">
        <v>25</v>
      </c>
      <c r="C40" s="90">
        <v>45048</v>
      </c>
      <c r="D40" s="143">
        <v>30.5</v>
      </c>
      <c r="E40" s="144">
        <v>30.5</v>
      </c>
      <c r="F40" s="144">
        <v>30.5</v>
      </c>
      <c r="G40" s="144">
        <v>30</v>
      </c>
      <c r="H40" s="144">
        <v>30.5</v>
      </c>
      <c r="I40" s="144">
        <v>30.5</v>
      </c>
      <c r="J40" s="144">
        <v>30.5</v>
      </c>
      <c r="K40" s="144">
        <v>30.5</v>
      </c>
      <c r="L40" s="144">
        <v>31</v>
      </c>
      <c r="M40" s="144">
        <v>30.5</v>
      </c>
      <c r="N40" s="144">
        <v>30.5</v>
      </c>
      <c r="O40" s="144">
        <v>31</v>
      </c>
      <c r="P40" s="144">
        <v>31</v>
      </c>
      <c r="Q40" s="144">
        <v>30.5</v>
      </c>
      <c r="R40" s="144">
        <v>30.5</v>
      </c>
      <c r="S40" s="144">
        <v>31</v>
      </c>
      <c r="T40" s="144">
        <v>31</v>
      </c>
      <c r="U40" s="147">
        <v>31</v>
      </c>
      <c r="V40" s="144">
        <v>30</v>
      </c>
      <c r="W40" s="144">
        <v>30</v>
      </c>
      <c r="X40" s="144">
        <v>30.5</v>
      </c>
      <c r="Y40" s="144">
        <v>29.5</v>
      </c>
      <c r="Z40" s="144">
        <v>29.5</v>
      </c>
      <c r="AA40" s="144">
        <v>29.5</v>
      </c>
      <c r="AB40" s="144">
        <v>30.5</v>
      </c>
      <c r="AC40" s="144">
        <v>31</v>
      </c>
      <c r="AD40" s="144">
        <v>31.5</v>
      </c>
      <c r="AE40" s="144">
        <v>31</v>
      </c>
      <c r="AF40" s="144">
        <v>31</v>
      </c>
      <c r="AG40" s="144">
        <v>31</v>
      </c>
      <c r="AH40" s="144">
        <v>31</v>
      </c>
      <c r="AI40" s="144">
        <v>31</v>
      </c>
      <c r="AJ40" s="144">
        <v>31</v>
      </c>
      <c r="AK40" s="144">
        <v>31</v>
      </c>
      <c r="AL40" s="144">
        <v>31</v>
      </c>
      <c r="AM40" s="147">
        <v>31</v>
      </c>
    </row>
    <row r="41" spans="1:39">
      <c r="A41" s="88">
        <v>38</v>
      </c>
      <c r="B41" s="89" t="s">
        <v>26</v>
      </c>
      <c r="C41" s="90">
        <v>45049</v>
      </c>
      <c r="D41" s="143">
        <v>30</v>
      </c>
      <c r="E41" s="144">
        <v>29.5</v>
      </c>
      <c r="F41" s="144">
        <v>30.5</v>
      </c>
      <c r="G41" s="144">
        <v>29.5</v>
      </c>
      <c r="H41" s="144">
        <v>29</v>
      </c>
      <c r="I41" s="144">
        <v>29.5</v>
      </c>
      <c r="J41" s="144">
        <v>29.5</v>
      </c>
      <c r="K41" s="144">
        <v>30</v>
      </c>
      <c r="L41" s="144">
        <v>31</v>
      </c>
      <c r="M41" s="144">
        <v>29</v>
      </c>
      <c r="N41" s="144">
        <v>29</v>
      </c>
      <c r="O41" s="144">
        <v>30</v>
      </c>
      <c r="P41" s="144">
        <v>29</v>
      </c>
      <c r="Q41" s="144">
        <v>29</v>
      </c>
      <c r="R41" s="144">
        <v>29</v>
      </c>
      <c r="S41" s="144">
        <v>30</v>
      </c>
      <c r="T41" s="144">
        <v>30</v>
      </c>
      <c r="U41" s="147">
        <v>30</v>
      </c>
      <c r="V41" s="144">
        <v>30</v>
      </c>
      <c r="W41" s="144">
        <v>30</v>
      </c>
      <c r="X41" s="144">
        <v>30.5</v>
      </c>
      <c r="Y41" s="144">
        <v>30</v>
      </c>
      <c r="Z41" s="144">
        <v>30</v>
      </c>
      <c r="AA41" s="144">
        <v>30</v>
      </c>
      <c r="AB41" s="144">
        <v>31</v>
      </c>
      <c r="AC41" s="144">
        <v>30.5</v>
      </c>
      <c r="AD41" s="144">
        <v>31</v>
      </c>
      <c r="AE41" s="144">
        <v>31</v>
      </c>
      <c r="AF41" s="144">
        <v>31</v>
      </c>
      <c r="AG41" s="144">
        <v>30.5</v>
      </c>
      <c r="AH41" s="144">
        <v>31</v>
      </c>
      <c r="AI41" s="144">
        <v>31</v>
      </c>
      <c r="AJ41" s="144">
        <v>31</v>
      </c>
      <c r="AK41" s="144">
        <v>31</v>
      </c>
      <c r="AL41" s="144">
        <v>31</v>
      </c>
      <c r="AM41" s="147">
        <v>31</v>
      </c>
    </row>
    <row r="42" spans="1:39">
      <c r="A42" s="88">
        <v>39</v>
      </c>
      <c r="B42" t="s">
        <v>27</v>
      </c>
      <c r="C42" s="90">
        <v>45050</v>
      </c>
      <c r="D42" s="143">
        <v>30</v>
      </c>
      <c r="E42" s="144">
        <v>30</v>
      </c>
      <c r="F42" s="144">
        <v>30.5</v>
      </c>
      <c r="G42" s="144">
        <v>29</v>
      </c>
      <c r="H42" s="144">
        <v>29.5</v>
      </c>
      <c r="I42" s="144">
        <v>30</v>
      </c>
      <c r="J42" s="144">
        <v>30</v>
      </c>
      <c r="K42" s="144">
        <v>30</v>
      </c>
      <c r="L42" s="144">
        <v>30.5</v>
      </c>
      <c r="M42" s="144">
        <v>30</v>
      </c>
      <c r="N42" s="144">
        <v>30</v>
      </c>
      <c r="O42" s="144">
        <v>30</v>
      </c>
      <c r="P42" s="144">
        <v>30</v>
      </c>
      <c r="Q42" s="144">
        <v>30</v>
      </c>
      <c r="R42" s="144">
        <v>30</v>
      </c>
      <c r="S42" s="144">
        <v>30.5</v>
      </c>
      <c r="T42" s="144">
        <v>30.5</v>
      </c>
      <c r="U42" s="144">
        <v>30.5</v>
      </c>
      <c r="V42" s="144">
        <v>30</v>
      </c>
      <c r="W42" s="144">
        <v>30</v>
      </c>
      <c r="X42" s="144">
        <v>30.5</v>
      </c>
      <c r="Y42" s="144">
        <v>29.5</v>
      </c>
      <c r="Z42" s="144">
        <v>29.5</v>
      </c>
      <c r="AA42" s="144">
        <v>29.5</v>
      </c>
      <c r="AB42" s="144">
        <v>30.5</v>
      </c>
      <c r="AC42" s="144">
        <v>30.5</v>
      </c>
      <c r="AD42" s="144">
        <v>30.5</v>
      </c>
      <c r="AE42" s="144">
        <v>31</v>
      </c>
      <c r="AF42" s="144">
        <v>30.5</v>
      </c>
      <c r="AG42" s="144">
        <v>30.5</v>
      </c>
      <c r="AH42" s="144">
        <v>31</v>
      </c>
      <c r="AI42" s="144">
        <v>31</v>
      </c>
      <c r="AJ42" s="144">
        <v>31</v>
      </c>
      <c r="AK42" s="144">
        <v>31</v>
      </c>
      <c r="AL42" s="144">
        <v>31</v>
      </c>
      <c r="AM42" s="147">
        <v>31</v>
      </c>
    </row>
    <row r="43" spans="1:39">
      <c r="A43" s="88">
        <v>40</v>
      </c>
      <c r="B43" t="s">
        <v>28</v>
      </c>
      <c r="C43" s="90">
        <v>45051</v>
      </c>
      <c r="D43" s="143">
        <v>30</v>
      </c>
      <c r="E43" s="144">
        <v>30</v>
      </c>
      <c r="F43" s="144">
        <v>31</v>
      </c>
      <c r="G43" s="144">
        <v>30.5</v>
      </c>
      <c r="H43" s="144">
        <v>30</v>
      </c>
      <c r="I43" s="144">
        <v>30</v>
      </c>
      <c r="J43" s="144">
        <v>30</v>
      </c>
      <c r="K43" s="144">
        <v>30</v>
      </c>
      <c r="L43" s="144">
        <v>30.5</v>
      </c>
      <c r="M43" s="144">
        <v>29.5</v>
      </c>
      <c r="N43" s="144">
        <v>29.5</v>
      </c>
      <c r="O43" s="144">
        <v>30</v>
      </c>
      <c r="P43" s="144">
        <v>29.5</v>
      </c>
      <c r="Q43" s="144">
        <v>29.5</v>
      </c>
      <c r="R43" s="144">
        <v>29.5</v>
      </c>
      <c r="S43" s="144">
        <v>30.5</v>
      </c>
      <c r="T43" s="144">
        <v>30</v>
      </c>
      <c r="U43" s="147">
        <v>30</v>
      </c>
      <c r="V43" s="144">
        <v>30</v>
      </c>
      <c r="W43" s="144">
        <v>30</v>
      </c>
      <c r="X43" s="144">
        <v>30.5</v>
      </c>
      <c r="Y43" s="144">
        <v>30.5</v>
      </c>
      <c r="Z43" s="144">
        <v>30</v>
      </c>
      <c r="AA43" s="144">
        <v>30</v>
      </c>
      <c r="AB43" s="144">
        <v>30.5</v>
      </c>
      <c r="AC43" s="144">
        <v>31</v>
      </c>
      <c r="AD43" s="144">
        <v>31</v>
      </c>
      <c r="AE43" s="144">
        <v>31</v>
      </c>
      <c r="AF43" s="144">
        <v>31</v>
      </c>
      <c r="AG43" s="144">
        <v>31</v>
      </c>
      <c r="AH43" s="144">
        <v>31</v>
      </c>
      <c r="AI43" s="144">
        <v>31</v>
      </c>
      <c r="AJ43" s="144">
        <v>31</v>
      </c>
      <c r="AK43" s="144">
        <v>31</v>
      </c>
      <c r="AL43" s="144">
        <v>31</v>
      </c>
      <c r="AM43" s="147">
        <v>31</v>
      </c>
    </row>
    <row r="44" spans="1:39">
      <c r="A44" s="88">
        <v>41</v>
      </c>
      <c r="B44" t="s">
        <v>29</v>
      </c>
      <c r="C44" s="90">
        <v>45052</v>
      </c>
      <c r="D44" s="143">
        <v>29.5</v>
      </c>
      <c r="E44" s="144">
        <v>29.5</v>
      </c>
      <c r="F44" s="144">
        <v>30.5</v>
      </c>
      <c r="G44" s="144">
        <v>30</v>
      </c>
      <c r="H44" s="144">
        <v>30</v>
      </c>
      <c r="I44" s="144">
        <v>30.5</v>
      </c>
      <c r="J44" s="144">
        <v>29.5</v>
      </c>
      <c r="K44" s="144">
        <v>30</v>
      </c>
      <c r="L44" s="144">
        <v>31</v>
      </c>
      <c r="M44" s="144">
        <v>29</v>
      </c>
      <c r="N44" s="144">
        <v>29.5</v>
      </c>
      <c r="O44" s="144">
        <v>30</v>
      </c>
      <c r="P44" s="144">
        <v>29</v>
      </c>
      <c r="Q44" s="144">
        <v>29</v>
      </c>
      <c r="R44" s="144">
        <v>29</v>
      </c>
      <c r="S44" s="144">
        <v>30</v>
      </c>
      <c r="T44" s="144">
        <v>30</v>
      </c>
      <c r="U44" s="147">
        <v>30</v>
      </c>
      <c r="V44" s="144">
        <v>29.5</v>
      </c>
      <c r="W44" s="144">
        <v>29.5</v>
      </c>
      <c r="X44" s="144">
        <v>30.5</v>
      </c>
      <c r="Y44" s="144">
        <v>30</v>
      </c>
      <c r="Z44" s="144">
        <v>29.5</v>
      </c>
      <c r="AA44" s="144">
        <v>30.5</v>
      </c>
      <c r="AB44" s="144">
        <v>29.5</v>
      </c>
      <c r="AC44" s="144">
        <v>30</v>
      </c>
      <c r="AD44" s="144">
        <v>30.5</v>
      </c>
      <c r="AE44" s="144">
        <v>29.5</v>
      </c>
      <c r="AF44" s="144">
        <v>29.5</v>
      </c>
      <c r="AG44" s="144">
        <v>29.5</v>
      </c>
      <c r="AH44" s="144">
        <v>29.5</v>
      </c>
      <c r="AI44" s="144">
        <v>29.5</v>
      </c>
      <c r="AJ44" s="144">
        <v>29.5</v>
      </c>
      <c r="AK44" s="144">
        <v>30.5</v>
      </c>
      <c r="AL44" s="144">
        <v>30</v>
      </c>
      <c r="AM44" s="147">
        <v>30</v>
      </c>
    </row>
    <row r="45" spans="1:39">
      <c r="A45" s="88">
        <v>42</v>
      </c>
      <c r="B45" t="s">
        <v>23</v>
      </c>
      <c r="C45" s="90">
        <v>45053</v>
      </c>
      <c r="D45" s="143">
        <v>30.5</v>
      </c>
      <c r="E45" s="144">
        <v>30.5</v>
      </c>
      <c r="F45" s="144">
        <v>31</v>
      </c>
      <c r="G45" s="144">
        <v>31</v>
      </c>
      <c r="H45" s="144">
        <v>30.5</v>
      </c>
      <c r="I45" s="144">
        <v>30.5</v>
      </c>
      <c r="J45" s="144">
        <v>29</v>
      </c>
      <c r="K45" s="144">
        <v>29.5</v>
      </c>
      <c r="L45" s="144">
        <v>30</v>
      </c>
      <c r="M45" s="144">
        <v>28.5</v>
      </c>
      <c r="N45" s="144">
        <v>29</v>
      </c>
      <c r="O45" s="144">
        <v>29.5</v>
      </c>
      <c r="P45" s="144">
        <v>27.5</v>
      </c>
      <c r="Q45" s="144">
        <v>27.5</v>
      </c>
      <c r="R45" s="144">
        <v>27.5</v>
      </c>
      <c r="S45" s="144">
        <v>30</v>
      </c>
      <c r="T45" s="144">
        <v>29.5</v>
      </c>
      <c r="U45" s="147">
        <v>29.5</v>
      </c>
      <c r="V45" s="144">
        <v>28.5</v>
      </c>
      <c r="W45" s="144">
        <v>28</v>
      </c>
      <c r="X45" s="144">
        <v>28.5</v>
      </c>
      <c r="Y45" s="144">
        <v>28</v>
      </c>
      <c r="Z45" s="144">
        <v>28</v>
      </c>
      <c r="AA45" s="144">
        <v>28</v>
      </c>
      <c r="AB45" s="144">
        <v>28</v>
      </c>
      <c r="AC45" s="144">
        <v>28</v>
      </c>
      <c r="AD45" s="144">
        <v>28.5</v>
      </c>
      <c r="AE45" s="144">
        <v>28</v>
      </c>
      <c r="AF45" s="144">
        <v>28</v>
      </c>
      <c r="AG45" s="144">
        <v>28.5</v>
      </c>
      <c r="AH45" s="144">
        <v>28</v>
      </c>
      <c r="AI45" s="144">
        <v>28</v>
      </c>
      <c r="AJ45" s="144">
        <v>28</v>
      </c>
      <c r="AK45" s="144">
        <v>29</v>
      </c>
      <c r="AL45" s="144">
        <v>28.5</v>
      </c>
      <c r="AM45" s="147">
        <v>28.5</v>
      </c>
    </row>
    <row r="46" spans="1:39">
      <c r="A46" s="88">
        <v>43</v>
      </c>
      <c r="B46" s="89" t="s">
        <v>24</v>
      </c>
      <c r="C46" s="90">
        <v>45054</v>
      </c>
      <c r="D46" s="143">
        <v>29.5</v>
      </c>
      <c r="E46" s="144">
        <v>29.5</v>
      </c>
      <c r="F46" s="144">
        <v>30.5</v>
      </c>
      <c r="G46" s="144">
        <v>30</v>
      </c>
      <c r="H46" s="144">
        <v>30</v>
      </c>
      <c r="I46" s="144">
        <v>31</v>
      </c>
      <c r="J46" s="144">
        <v>28.5</v>
      </c>
      <c r="K46" s="144">
        <v>28.5</v>
      </c>
      <c r="L46" s="144">
        <v>28.5</v>
      </c>
      <c r="M46" s="144">
        <v>30</v>
      </c>
      <c r="N46" s="144">
        <v>30</v>
      </c>
      <c r="O46" s="144">
        <v>30</v>
      </c>
      <c r="P46" s="144">
        <v>28.5</v>
      </c>
      <c r="Q46" s="144">
        <v>28.5</v>
      </c>
      <c r="R46" s="144">
        <v>28.5</v>
      </c>
      <c r="S46" s="144">
        <v>30.5</v>
      </c>
      <c r="T46" s="144">
        <v>30.5</v>
      </c>
      <c r="U46" s="147">
        <v>30.5</v>
      </c>
      <c r="V46" s="144">
        <v>30</v>
      </c>
      <c r="W46" s="144">
        <v>29.5</v>
      </c>
      <c r="X46" s="144">
        <v>30</v>
      </c>
      <c r="Y46" s="144">
        <v>30</v>
      </c>
      <c r="Z46" s="144">
        <v>29.5</v>
      </c>
      <c r="AA46" s="144">
        <v>30</v>
      </c>
      <c r="AB46" s="144">
        <v>29</v>
      </c>
      <c r="AC46" s="144">
        <v>29.5</v>
      </c>
      <c r="AD46" s="144">
        <v>30.5</v>
      </c>
      <c r="AE46" s="144">
        <v>29</v>
      </c>
      <c r="AF46" s="144">
        <v>29</v>
      </c>
      <c r="AG46" s="144">
        <v>30</v>
      </c>
      <c r="AH46" s="144">
        <v>28.5</v>
      </c>
      <c r="AI46" s="144">
        <v>28.5</v>
      </c>
      <c r="AJ46" s="144">
        <v>28.5</v>
      </c>
      <c r="AK46" s="144">
        <v>30</v>
      </c>
      <c r="AL46" s="144">
        <v>29.5</v>
      </c>
      <c r="AM46" s="147">
        <v>30</v>
      </c>
    </row>
    <row r="47" spans="1:39">
      <c r="A47" s="88">
        <v>44</v>
      </c>
      <c r="B47" s="89" t="s">
        <v>25</v>
      </c>
      <c r="C47" s="90">
        <v>45055</v>
      </c>
      <c r="D47" s="143">
        <v>30</v>
      </c>
      <c r="E47" s="144">
        <v>29</v>
      </c>
      <c r="F47" s="144">
        <v>30</v>
      </c>
      <c r="G47" s="144">
        <v>30</v>
      </c>
      <c r="H47" s="144">
        <v>29</v>
      </c>
      <c r="I47" s="144">
        <v>31</v>
      </c>
      <c r="J47" s="144">
        <v>28.5</v>
      </c>
      <c r="K47" s="144">
        <v>29</v>
      </c>
      <c r="L47" s="144">
        <v>30.5</v>
      </c>
      <c r="M47" s="144">
        <v>28</v>
      </c>
      <c r="N47" s="144">
        <v>28.5</v>
      </c>
      <c r="O47" s="144">
        <v>29.5</v>
      </c>
      <c r="P47" s="144">
        <v>27.5</v>
      </c>
      <c r="Q47" s="144">
        <v>27</v>
      </c>
      <c r="R47" s="144">
        <v>27</v>
      </c>
      <c r="S47" s="144">
        <v>30</v>
      </c>
      <c r="T47" s="144">
        <v>29.5</v>
      </c>
      <c r="U47" s="147">
        <v>29.5</v>
      </c>
      <c r="V47" s="144">
        <v>29.5</v>
      </c>
      <c r="W47" s="144">
        <v>29</v>
      </c>
      <c r="X47" s="144">
        <v>29</v>
      </c>
      <c r="Y47" s="144">
        <v>29</v>
      </c>
      <c r="Z47" s="144">
        <v>29</v>
      </c>
      <c r="AA47" s="144">
        <v>29</v>
      </c>
      <c r="AB47" s="144">
        <v>30</v>
      </c>
      <c r="AC47" s="144">
        <v>30</v>
      </c>
      <c r="AD47" s="144">
        <v>30</v>
      </c>
      <c r="AE47" s="144">
        <v>30</v>
      </c>
      <c r="AF47" s="144">
        <v>30</v>
      </c>
      <c r="AG47" s="144">
        <v>30</v>
      </c>
      <c r="AH47" s="144">
        <v>30</v>
      </c>
      <c r="AI47" s="144">
        <v>30.5</v>
      </c>
      <c r="AJ47" s="144">
        <v>30</v>
      </c>
      <c r="AK47" s="144">
        <v>30</v>
      </c>
      <c r="AL47" s="144">
        <v>30.5</v>
      </c>
      <c r="AM47" s="147">
        <v>30</v>
      </c>
    </row>
    <row r="48" spans="1:39">
      <c r="A48" s="88">
        <v>45</v>
      </c>
      <c r="B48" s="89" t="s">
        <v>26</v>
      </c>
      <c r="C48" s="90">
        <v>45056</v>
      </c>
      <c r="D48" s="143"/>
      <c r="E48" s="144"/>
      <c r="F48" s="144"/>
      <c r="G48" s="144"/>
      <c r="H48" s="144"/>
      <c r="I48" s="144"/>
      <c r="J48" s="144"/>
      <c r="K48" s="144"/>
      <c r="L48" s="144"/>
      <c r="M48" s="144"/>
      <c r="N48" s="144"/>
      <c r="O48" s="144"/>
      <c r="P48" s="144"/>
      <c r="Q48" s="144"/>
      <c r="R48" s="144"/>
      <c r="S48" s="144"/>
      <c r="T48" s="144"/>
      <c r="U48" s="147"/>
      <c r="V48" s="144"/>
      <c r="W48" s="144"/>
      <c r="X48" s="144"/>
      <c r="Y48" s="144"/>
      <c r="Z48" s="144"/>
      <c r="AA48" s="144"/>
      <c r="AB48" s="144"/>
      <c r="AC48" s="144"/>
      <c r="AD48" s="144"/>
      <c r="AE48" s="144"/>
      <c r="AF48" s="144"/>
      <c r="AG48" s="144"/>
      <c r="AH48" s="144"/>
      <c r="AI48" s="144"/>
      <c r="AJ48" s="144"/>
      <c r="AK48" s="144"/>
      <c r="AL48" s="144"/>
      <c r="AM48" s="147"/>
    </row>
    <row r="49" spans="1:39">
      <c r="A49" s="88">
        <v>46</v>
      </c>
      <c r="B49" t="s">
        <v>27</v>
      </c>
      <c r="C49" s="90">
        <v>45057</v>
      </c>
      <c r="D49" s="143">
        <v>30</v>
      </c>
      <c r="E49" s="144">
        <v>30</v>
      </c>
      <c r="F49" s="144">
        <v>30</v>
      </c>
      <c r="G49" s="144">
        <v>30</v>
      </c>
      <c r="H49" s="144">
        <v>30</v>
      </c>
      <c r="I49" s="144">
        <v>29.5</v>
      </c>
      <c r="J49" s="144">
        <v>30.5</v>
      </c>
      <c r="K49" s="144">
        <v>30.5</v>
      </c>
      <c r="L49" s="144">
        <v>30.5</v>
      </c>
      <c r="M49" s="144">
        <v>30.5</v>
      </c>
      <c r="N49" s="144">
        <v>30.5</v>
      </c>
      <c r="O49" s="144">
        <v>31</v>
      </c>
      <c r="P49" s="144">
        <v>30.5</v>
      </c>
      <c r="Q49" s="144">
        <v>30.5</v>
      </c>
      <c r="R49" s="144">
        <v>30.5</v>
      </c>
      <c r="S49" s="144">
        <v>31</v>
      </c>
      <c r="T49" s="144">
        <v>31</v>
      </c>
      <c r="U49" s="147">
        <v>31</v>
      </c>
      <c r="V49" s="144">
        <v>30</v>
      </c>
      <c r="W49" s="144">
        <v>30</v>
      </c>
      <c r="X49" s="144">
        <v>30</v>
      </c>
      <c r="Y49" s="144">
        <v>29.5</v>
      </c>
      <c r="Z49" s="144">
        <v>29.5</v>
      </c>
      <c r="AA49" s="144">
        <v>29.5</v>
      </c>
      <c r="AB49" s="144">
        <v>30.5</v>
      </c>
      <c r="AC49" s="144">
        <v>30.5</v>
      </c>
      <c r="AD49" s="144">
        <v>30.5</v>
      </c>
      <c r="AE49" s="144">
        <v>31</v>
      </c>
      <c r="AF49" s="144">
        <v>31</v>
      </c>
      <c r="AG49" s="144">
        <v>31</v>
      </c>
      <c r="AH49" s="144">
        <v>31</v>
      </c>
      <c r="AI49" s="144">
        <v>31</v>
      </c>
      <c r="AJ49" s="144">
        <v>31</v>
      </c>
      <c r="AK49" s="144">
        <v>31</v>
      </c>
      <c r="AL49" s="144">
        <v>31</v>
      </c>
      <c r="AM49" s="147">
        <v>31</v>
      </c>
    </row>
    <row r="50" spans="1:39">
      <c r="A50" s="88">
        <v>47</v>
      </c>
      <c r="B50" t="s">
        <v>28</v>
      </c>
      <c r="C50" s="90">
        <v>45058</v>
      </c>
      <c r="D50" s="143">
        <v>29</v>
      </c>
      <c r="E50" s="144">
        <v>29.5</v>
      </c>
      <c r="F50" s="144">
        <v>30</v>
      </c>
      <c r="G50" s="144">
        <v>30</v>
      </c>
      <c r="H50" s="144">
        <v>29.5</v>
      </c>
      <c r="I50" s="144">
        <v>29</v>
      </c>
      <c r="J50" s="144">
        <v>30</v>
      </c>
      <c r="K50" s="144">
        <v>30</v>
      </c>
      <c r="L50" s="144">
        <v>30.5</v>
      </c>
      <c r="M50" s="144">
        <v>29.5</v>
      </c>
      <c r="N50" s="144">
        <v>30</v>
      </c>
      <c r="O50" s="144">
        <v>30</v>
      </c>
      <c r="P50" s="144">
        <v>30</v>
      </c>
      <c r="Q50" s="144">
        <v>30</v>
      </c>
      <c r="R50" s="144">
        <v>30</v>
      </c>
      <c r="S50" s="144">
        <v>30</v>
      </c>
      <c r="T50" s="144">
        <v>30</v>
      </c>
      <c r="U50" s="147">
        <v>30</v>
      </c>
      <c r="V50" s="144">
        <v>30</v>
      </c>
      <c r="W50" s="144">
        <v>30</v>
      </c>
      <c r="X50" s="144">
        <v>30</v>
      </c>
      <c r="Y50" s="144">
        <v>30</v>
      </c>
      <c r="Z50" s="144">
        <v>30</v>
      </c>
      <c r="AA50" s="144">
        <v>30</v>
      </c>
      <c r="AB50" s="144">
        <v>31</v>
      </c>
      <c r="AC50" s="144">
        <v>31</v>
      </c>
      <c r="AD50" s="144">
        <v>31</v>
      </c>
      <c r="AE50" s="144">
        <v>31.5</v>
      </c>
      <c r="AF50" s="144">
        <v>31.5</v>
      </c>
      <c r="AG50" s="144">
        <v>31.5</v>
      </c>
      <c r="AH50" s="144">
        <v>31.5</v>
      </c>
      <c r="AI50" s="144">
        <v>31.5</v>
      </c>
      <c r="AJ50" s="144">
        <v>31.5</v>
      </c>
      <c r="AK50" s="144">
        <v>31.5</v>
      </c>
      <c r="AL50" s="144">
        <v>31.5</v>
      </c>
      <c r="AM50" s="147">
        <v>31.5</v>
      </c>
    </row>
    <row r="51" spans="1:39">
      <c r="A51" s="88">
        <v>48</v>
      </c>
      <c r="B51" t="s">
        <v>29</v>
      </c>
      <c r="C51" s="90">
        <v>45059</v>
      </c>
      <c r="D51" s="143">
        <v>29</v>
      </c>
      <c r="E51" s="144">
        <v>29</v>
      </c>
      <c r="F51" s="144">
        <v>30</v>
      </c>
      <c r="G51" s="144">
        <v>30</v>
      </c>
      <c r="H51" s="144">
        <v>29</v>
      </c>
      <c r="I51" s="144">
        <v>29</v>
      </c>
      <c r="J51" s="144">
        <v>29.5</v>
      </c>
      <c r="K51" s="144">
        <v>29.5</v>
      </c>
      <c r="L51" s="144">
        <v>30.5</v>
      </c>
      <c r="M51" s="144">
        <v>29</v>
      </c>
      <c r="N51" s="144">
        <v>29</v>
      </c>
      <c r="O51" s="144">
        <v>29.5</v>
      </c>
      <c r="P51" s="144">
        <v>29.5</v>
      </c>
      <c r="Q51" s="144">
        <v>29.5</v>
      </c>
      <c r="R51" s="144">
        <v>29.5</v>
      </c>
      <c r="S51" s="144">
        <v>29.5</v>
      </c>
      <c r="T51" s="144">
        <v>29.5</v>
      </c>
      <c r="U51" s="147">
        <v>29.5</v>
      </c>
      <c r="V51" s="144">
        <v>30</v>
      </c>
      <c r="W51" s="144">
        <v>30</v>
      </c>
      <c r="X51" s="144">
        <v>30</v>
      </c>
      <c r="Y51" s="144">
        <v>30</v>
      </c>
      <c r="Z51" s="144">
        <v>29.5</v>
      </c>
      <c r="AA51" s="144">
        <v>29.5</v>
      </c>
      <c r="AB51" s="144">
        <v>31</v>
      </c>
      <c r="AC51" s="144">
        <v>31</v>
      </c>
      <c r="AD51" s="144">
        <v>30.5</v>
      </c>
      <c r="AE51" s="144">
        <v>31</v>
      </c>
      <c r="AF51" s="144">
        <v>31</v>
      </c>
      <c r="AG51" s="144">
        <v>31</v>
      </c>
      <c r="AH51" s="144">
        <v>31</v>
      </c>
      <c r="AI51" s="144">
        <v>31</v>
      </c>
      <c r="AJ51" s="144">
        <v>31</v>
      </c>
      <c r="AK51" s="144">
        <v>31</v>
      </c>
      <c r="AL51" s="144">
        <v>31</v>
      </c>
      <c r="AM51" s="147">
        <v>31</v>
      </c>
    </row>
    <row r="52" spans="1:39">
      <c r="A52" s="88">
        <v>49</v>
      </c>
      <c r="B52" t="s">
        <v>23</v>
      </c>
      <c r="C52" s="90">
        <v>45060</v>
      </c>
      <c r="D52" s="143">
        <v>29.5</v>
      </c>
      <c r="E52" s="144">
        <v>29</v>
      </c>
      <c r="F52" s="144">
        <v>30.5</v>
      </c>
      <c r="G52" s="144">
        <v>29.5</v>
      </c>
      <c r="H52" s="144">
        <v>29</v>
      </c>
      <c r="I52" s="144">
        <v>30</v>
      </c>
      <c r="J52" s="144">
        <v>29</v>
      </c>
      <c r="K52" s="144">
        <v>29.5</v>
      </c>
      <c r="L52" s="144">
        <v>30.5</v>
      </c>
      <c r="M52" s="144">
        <v>28.5</v>
      </c>
      <c r="N52" s="144">
        <v>29</v>
      </c>
      <c r="O52" s="144">
        <v>29.5</v>
      </c>
      <c r="P52" s="144">
        <v>29</v>
      </c>
      <c r="Q52" s="144">
        <v>29</v>
      </c>
      <c r="R52" s="144">
        <v>29</v>
      </c>
      <c r="S52" s="144">
        <v>30</v>
      </c>
      <c r="T52" s="144">
        <v>29.5</v>
      </c>
      <c r="U52" s="147">
        <v>30</v>
      </c>
      <c r="V52" s="144">
        <v>29.5</v>
      </c>
      <c r="W52" s="144">
        <v>30</v>
      </c>
      <c r="X52" s="144">
        <v>30.5</v>
      </c>
      <c r="Y52" s="144">
        <v>30</v>
      </c>
      <c r="Z52" s="144">
        <v>29.5</v>
      </c>
      <c r="AA52" s="144">
        <v>29.5</v>
      </c>
      <c r="AB52" s="144">
        <v>30.5</v>
      </c>
      <c r="AC52" s="144">
        <v>30.5</v>
      </c>
      <c r="AD52" s="144">
        <v>30.5</v>
      </c>
      <c r="AE52" s="144">
        <v>30.5</v>
      </c>
      <c r="AF52" s="144">
        <v>30.5</v>
      </c>
      <c r="AG52" s="144">
        <v>30.5</v>
      </c>
      <c r="AH52" s="144">
        <v>30.5</v>
      </c>
      <c r="AI52" s="144">
        <v>30.5</v>
      </c>
      <c r="AJ52" s="144">
        <v>30.5</v>
      </c>
      <c r="AK52" s="144">
        <v>30.5</v>
      </c>
      <c r="AL52" s="144">
        <v>31</v>
      </c>
      <c r="AM52" s="147">
        <v>30.5</v>
      </c>
    </row>
    <row r="53" spans="1:39">
      <c r="A53" s="88">
        <v>50</v>
      </c>
      <c r="B53" s="89" t="s">
        <v>24</v>
      </c>
      <c r="C53" s="90">
        <v>45061</v>
      </c>
      <c r="D53" s="143">
        <v>29</v>
      </c>
      <c r="E53" s="144">
        <v>28.5</v>
      </c>
      <c r="F53" s="144">
        <v>30</v>
      </c>
      <c r="G53" s="144">
        <v>29.5</v>
      </c>
      <c r="H53" s="144">
        <v>28.5</v>
      </c>
      <c r="I53" s="144">
        <v>30</v>
      </c>
      <c r="J53" s="144">
        <v>29</v>
      </c>
      <c r="K53" s="144">
        <v>29</v>
      </c>
      <c r="L53" s="144">
        <v>30.5</v>
      </c>
      <c r="M53" s="144">
        <v>28</v>
      </c>
      <c r="N53" s="144">
        <v>28.5</v>
      </c>
      <c r="O53" s="144">
        <v>29.5</v>
      </c>
      <c r="P53" s="144">
        <v>28.5</v>
      </c>
      <c r="Q53" s="144">
        <v>28.5</v>
      </c>
      <c r="R53" s="144">
        <v>28.5</v>
      </c>
      <c r="S53" s="144">
        <v>30</v>
      </c>
      <c r="T53" s="144">
        <v>30</v>
      </c>
      <c r="U53" s="147">
        <v>29</v>
      </c>
      <c r="V53" s="144">
        <v>30.5</v>
      </c>
      <c r="W53" s="144">
        <v>30.5</v>
      </c>
      <c r="X53" s="144">
        <v>30.5</v>
      </c>
      <c r="Y53" s="144">
        <v>30.5</v>
      </c>
      <c r="Z53" s="144">
        <v>30.5</v>
      </c>
      <c r="AA53" s="144">
        <v>30.5</v>
      </c>
      <c r="AB53" s="144">
        <v>30.5</v>
      </c>
      <c r="AC53" s="144">
        <v>30.5</v>
      </c>
      <c r="AD53" s="144">
        <v>30.5</v>
      </c>
      <c r="AE53" s="144">
        <v>30.5</v>
      </c>
      <c r="AF53" s="144">
        <v>30.5</v>
      </c>
      <c r="AG53" s="144">
        <v>30</v>
      </c>
      <c r="AH53" s="144">
        <v>30.5</v>
      </c>
      <c r="AI53" s="144">
        <v>30</v>
      </c>
      <c r="AJ53" s="144">
        <v>30</v>
      </c>
      <c r="AK53" s="144">
        <v>30</v>
      </c>
      <c r="AL53" s="144">
        <v>30</v>
      </c>
      <c r="AM53" s="147">
        <v>30</v>
      </c>
    </row>
    <row r="54" spans="1:39">
      <c r="A54" s="88">
        <v>51</v>
      </c>
      <c r="B54" s="89" t="s">
        <v>25</v>
      </c>
      <c r="C54" s="90">
        <v>45062</v>
      </c>
      <c r="D54" s="143">
        <v>29.5</v>
      </c>
      <c r="E54" s="144">
        <v>29.5</v>
      </c>
      <c r="F54" s="144">
        <v>30</v>
      </c>
      <c r="G54" s="144">
        <v>29.5</v>
      </c>
      <c r="H54" s="144">
        <v>29.5</v>
      </c>
      <c r="I54" s="144">
        <v>28.5</v>
      </c>
      <c r="J54" s="144">
        <v>30</v>
      </c>
      <c r="K54" s="144">
        <v>30</v>
      </c>
      <c r="L54" s="144">
        <v>30.5</v>
      </c>
      <c r="M54" s="144">
        <v>29.5</v>
      </c>
      <c r="N54" s="144">
        <v>30</v>
      </c>
      <c r="O54" s="144">
        <v>30</v>
      </c>
      <c r="P54" s="144">
        <v>30</v>
      </c>
      <c r="Q54" s="144">
        <v>30</v>
      </c>
      <c r="R54" s="144">
        <v>30</v>
      </c>
      <c r="S54" s="144">
        <v>30.5</v>
      </c>
      <c r="T54" s="144">
        <v>30</v>
      </c>
      <c r="U54" s="147">
        <v>30</v>
      </c>
      <c r="V54" s="144">
        <v>30</v>
      </c>
      <c r="W54" s="144">
        <v>30</v>
      </c>
      <c r="X54" s="144">
        <v>30</v>
      </c>
      <c r="Y54" s="144">
        <v>30</v>
      </c>
      <c r="Z54" s="144">
        <v>30</v>
      </c>
      <c r="AA54" s="144">
        <v>29.5</v>
      </c>
      <c r="AB54" s="144">
        <v>31</v>
      </c>
      <c r="AC54" s="144">
        <v>31</v>
      </c>
      <c r="AD54" s="144">
        <v>31</v>
      </c>
      <c r="AE54" s="144">
        <v>31</v>
      </c>
      <c r="AF54" s="144">
        <v>31</v>
      </c>
      <c r="AG54" s="144">
        <v>31</v>
      </c>
      <c r="AH54" s="144">
        <v>31</v>
      </c>
      <c r="AI54" s="144">
        <v>31</v>
      </c>
      <c r="AJ54" s="144">
        <v>31</v>
      </c>
      <c r="AK54" s="144">
        <v>31</v>
      </c>
      <c r="AL54" s="144">
        <v>31</v>
      </c>
      <c r="AM54" s="147">
        <v>31</v>
      </c>
    </row>
    <row r="55" spans="1:39">
      <c r="A55" s="88">
        <v>52</v>
      </c>
      <c r="B55" s="89" t="s">
        <v>26</v>
      </c>
      <c r="C55" s="90">
        <v>45063</v>
      </c>
      <c r="D55" s="143">
        <v>29</v>
      </c>
      <c r="E55" s="144">
        <v>29</v>
      </c>
      <c r="F55" s="144">
        <v>30</v>
      </c>
      <c r="G55" s="144">
        <v>29.5</v>
      </c>
      <c r="H55" s="144">
        <v>29</v>
      </c>
      <c r="I55" s="144">
        <v>29</v>
      </c>
      <c r="J55" s="144">
        <v>30</v>
      </c>
      <c r="K55" s="144">
        <v>29.5</v>
      </c>
      <c r="L55" s="144">
        <v>30</v>
      </c>
      <c r="M55" s="144">
        <v>29</v>
      </c>
      <c r="N55" s="144">
        <v>29</v>
      </c>
      <c r="O55" s="144">
        <v>29.5</v>
      </c>
      <c r="P55" s="144">
        <v>29</v>
      </c>
      <c r="Q55" s="144">
        <v>30</v>
      </c>
      <c r="R55" s="144">
        <v>29</v>
      </c>
      <c r="S55" s="144">
        <v>29.5</v>
      </c>
      <c r="T55" s="144">
        <v>29.5</v>
      </c>
      <c r="U55" s="147">
        <v>30</v>
      </c>
      <c r="V55" s="144">
        <v>30</v>
      </c>
      <c r="W55" s="144">
        <v>30</v>
      </c>
      <c r="X55" s="144">
        <v>30</v>
      </c>
      <c r="Y55" s="144">
        <v>30</v>
      </c>
      <c r="Z55" s="144">
        <v>30</v>
      </c>
      <c r="AA55" s="144">
        <v>30</v>
      </c>
      <c r="AB55" s="144">
        <v>31</v>
      </c>
      <c r="AC55" s="144">
        <v>31</v>
      </c>
      <c r="AD55" s="144">
        <v>31</v>
      </c>
      <c r="AE55" s="144">
        <v>31</v>
      </c>
      <c r="AF55" s="144">
        <v>32</v>
      </c>
      <c r="AG55" s="144">
        <v>32</v>
      </c>
      <c r="AH55" s="144">
        <v>31.5</v>
      </c>
      <c r="AI55" s="144">
        <v>31.5</v>
      </c>
      <c r="AJ55" s="144">
        <v>31.5</v>
      </c>
      <c r="AK55" s="144">
        <v>32</v>
      </c>
      <c r="AL55" s="144">
        <v>32</v>
      </c>
      <c r="AM55" s="147">
        <v>32</v>
      </c>
    </row>
    <row r="56" spans="1:39">
      <c r="A56" s="88">
        <v>53</v>
      </c>
      <c r="B56" t="s">
        <v>27</v>
      </c>
      <c r="C56" s="90">
        <v>45064</v>
      </c>
      <c r="D56" s="143">
        <v>28.5</v>
      </c>
      <c r="E56" s="144">
        <v>29</v>
      </c>
      <c r="F56" s="144">
        <v>30</v>
      </c>
      <c r="G56" s="144">
        <v>29.5</v>
      </c>
      <c r="H56" s="144">
        <v>29</v>
      </c>
      <c r="I56" s="144">
        <v>29</v>
      </c>
      <c r="J56" s="144">
        <v>29.5</v>
      </c>
      <c r="K56" s="144">
        <v>29.5</v>
      </c>
      <c r="L56" s="144">
        <v>30</v>
      </c>
      <c r="M56" s="144">
        <v>29.5</v>
      </c>
      <c r="N56" s="144">
        <v>29.5</v>
      </c>
      <c r="O56" s="144">
        <v>30</v>
      </c>
      <c r="P56" s="144">
        <v>29.5</v>
      </c>
      <c r="Q56" s="144">
        <v>29.5</v>
      </c>
      <c r="R56" s="144">
        <v>29.5</v>
      </c>
      <c r="S56" s="144">
        <v>29.5</v>
      </c>
      <c r="T56" s="144">
        <v>29.5</v>
      </c>
      <c r="U56" s="147">
        <v>29.5</v>
      </c>
      <c r="V56" s="144">
        <v>29.5</v>
      </c>
      <c r="W56" s="144">
        <v>29.5</v>
      </c>
      <c r="X56" s="144">
        <v>30.5</v>
      </c>
      <c r="Y56" s="144">
        <v>30</v>
      </c>
      <c r="Z56" s="144">
        <v>29.5</v>
      </c>
      <c r="AA56" s="144">
        <v>29</v>
      </c>
      <c r="AB56" s="144">
        <v>30</v>
      </c>
      <c r="AC56" s="144">
        <v>30</v>
      </c>
      <c r="AD56" s="144">
        <v>30</v>
      </c>
      <c r="AE56" s="144">
        <v>30.5</v>
      </c>
      <c r="AF56" s="144">
        <v>30.5</v>
      </c>
      <c r="AG56" s="144">
        <v>30</v>
      </c>
      <c r="AH56" s="144">
        <v>30.5</v>
      </c>
      <c r="AI56" s="144">
        <v>30.5</v>
      </c>
      <c r="AJ56" s="144">
        <v>30.5</v>
      </c>
      <c r="AK56" s="144">
        <v>30.5</v>
      </c>
      <c r="AL56" s="144">
        <v>30.5</v>
      </c>
      <c r="AM56" s="147">
        <v>30.5</v>
      </c>
    </row>
    <row r="57" spans="1:39">
      <c r="A57" s="88">
        <v>54</v>
      </c>
      <c r="B57" t="s">
        <v>28</v>
      </c>
      <c r="C57" s="90">
        <v>45065</v>
      </c>
      <c r="D57" s="143">
        <v>28.5</v>
      </c>
      <c r="E57" s="144">
        <v>29</v>
      </c>
      <c r="F57" s="144">
        <v>30</v>
      </c>
      <c r="G57" s="144">
        <v>29</v>
      </c>
      <c r="H57" s="144">
        <v>29</v>
      </c>
      <c r="I57" s="144">
        <v>28.5</v>
      </c>
      <c r="J57" s="144">
        <v>29</v>
      </c>
      <c r="K57" s="144">
        <v>29.5</v>
      </c>
      <c r="L57" s="144">
        <v>30</v>
      </c>
      <c r="M57" s="144">
        <v>28.5</v>
      </c>
      <c r="N57" s="144">
        <v>29</v>
      </c>
      <c r="O57" s="144">
        <v>29.5</v>
      </c>
      <c r="P57" s="144">
        <v>28.5</v>
      </c>
      <c r="Q57" s="144">
        <v>29</v>
      </c>
      <c r="R57" s="144">
        <v>28.5</v>
      </c>
      <c r="S57" s="144">
        <v>30</v>
      </c>
      <c r="T57" s="144">
        <v>29.5</v>
      </c>
      <c r="U57" s="147">
        <v>29.5</v>
      </c>
      <c r="V57" s="144">
        <v>29.5</v>
      </c>
      <c r="W57" s="144">
        <v>29.5</v>
      </c>
      <c r="X57" s="144">
        <v>30</v>
      </c>
      <c r="Y57" s="144">
        <v>29.5</v>
      </c>
      <c r="Z57" s="144">
        <v>29.5</v>
      </c>
      <c r="AA57" s="144">
        <v>29</v>
      </c>
      <c r="AB57" s="144">
        <v>30</v>
      </c>
      <c r="AC57" s="144">
        <v>30</v>
      </c>
      <c r="AD57" s="144">
        <v>30</v>
      </c>
      <c r="AE57" s="144">
        <v>30.5</v>
      </c>
      <c r="AF57" s="144">
        <v>30.5</v>
      </c>
      <c r="AG57" s="144">
        <v>30.5</v>
      </c>
      <c r="AH57" s="144">
        <v>30.5</v>
      </c>
      <c r="AI57" s="144">
        <v>30</v>
      </c>
      <c r="AJ57" s="144">
        <v>30.5</v>
      </c>
      <c r="AK57" s="144">
        <v>30.5</v>
      </c>
      <c r="AL57" s="144">
        <v>30.5</v>
      </c>
      <c r="AM57" s="147">
        <v>30.5</v>
      </c>
    </row>
    <row r="58" spans="1:39">
      <c r="A58" s="88">
        <v>55</v>
      </c>
      <c r="B58" t="s">
        <v>29</v>
      </c>
      <c r="C58" s="90">
        <v>45066</v>
      </c>
      <c r="D58" s="143">
        <v>28.5</v>
      </c>
      <c r="E58" s="144">
        <v>28.5</v>
      </c>
      <c r="F58" s="144">
        <v>30</v>
      </c>
      <c r="G58" s="144">
        <v>29.5</v>
      </c>
      <c r="H58" s="144">
        <v>28.5</v>
      </c>
      <c r="I58" s="144">
        <v>30</v>
      </c>
      <c r="J58" s="144">
        <v>29</v>
      </c>
      <c r="K58" s="144">
        <v>29</v>
      </c>
      <c r="L58" s="144">
        <v>30</v>
      </c>
      <c r="M58" s="144">
        <v>28</v>
      </c>
      <c r="N58" s="144">
        <v>28.5</v>
      </c>
      <c r="O58" s="144">
        <v>28.5</v>
      </c>
      <c r="P58" s="144">
        <v>28</v>
      </c>
      <c r="Q58" s="144">
        <v>28</v>
      </c>
      <c r="R58" s="144">
        <v>28</v>
      </c>
      <c r="S58" s="144">
        <v>30</v>
      </c>
      <c r="T58" s="144">
        <v>29.5</v>
      </c>
      <c r="U58" s="147">
        <v>29</v>
      </c>
      <c r="V58" s="144">
        <v>30</v>
      </c>
      <c r="W58" s="144">
        <v>30</v>
      </c>
      <c r="X58" s="144">
        <v>30</v>
      </c>
      <c r="Y58" s="144">
        <v>30</v>
      </c>
      <c r="Z58" s="144">
        <v>29.5</v>
      </c>
      <c r="AA58" s="144">
        <v>29.5</v>
      </c>
      <c r="AB58" s="144">
        <v>31</v>
      </c>
      <c r="AC58" s="144">
        <v>30.5</v>
      </c>
      <c r="AD58" s="144">
        <v>30.5</v>
      </c>
      <c r="AE58" s="144">
        <v>31</v>
      </c>
      <c r="AF58" s="144">
        <v>31</v>
      </c>
      <c r="AG58" s="144">
        <v>31</v>
      </c>
      <c r="AH58" s="144">
        <v>31</v>
      </c>
      <c r="AI58" s="144">
        <v>31</v>
      </c>
      <c r="AJ58" s="144">
        <v>31</v>
      </c>
      <c r="AK58" s="144">
        <v>31</v>
      </c>
      <c r="AL58" s="144">
        <v>31</v>
      </c>
      <c r="AM58" s="147">
        <v>31</v>
      </c>
    </row>
    <row r="59" spans="1:39">
      <c r="A59" s="88">
        <v>56</v>
      </c>
      <c r="B59" t="s">
        <v>23</v>
      </c>
      <c r="C59" s="90">
        <v>45067</v>
      </c>
      <c r="D59" s="143">
        <v>29</v>
      </c>
      <c r="E59" s="144">
        <v>29</v>
      </c>
      <c r="F59" s="144">
        <v>30</v>
      </c>
      <c r="G59" s="144">
        <v>29.5</v>
      </c>
      <c r="H59" s="144">
        <v>28.5</v>
      </c>
      <c r="I59" s="144">
        <v>28.5</v>
      </c>
      <c r="J59" s="144">
        <v>29</v>
      </c>
      <c r="K59" s="144">
        <v>29.5</v>
      </c>
      <c r="L59" s="144">
        <v>30</v>
      </c>
      <c r="M59" s="144">
        <v>28.5</v>
      </c>
      <c r="N59" s="144">
        <v>29</v>
      </c>
      <c r="O59" s="144">
        <v>29.5</v>
      </c>
      <c r="P59" s="144">
        <v>29</v>
      </c>
      <c r="Q59" s="144">
        <v>29</v>
      </c>
      <c r="R59" s="144">
        <v>29</v>
      </c>
      <c r="S59" s="144">
        <v>29.5</v>
      </c>
      <c r="T59" s="144">
        <v>29.5</v>
      </c>
      <c r="U59" s="147">
        <v>29</v>
      </c>
      <c r="V59" s="144">
        <v>30</v>
      </c>
      <c r="W59" s="144">
        <v>30</v>
      </c>
      <c r="X59" s="144">
        <v>30</v>
      </c>
      <c r="Y59" s="144">
        <v>30</v>
      </c>
      <c r="Z59" s="144">
        <v>30</v>
      </c>
      <c r="AA59" s="144">
        <v>30</v>
      </c>
      <c r="AB59" s="144">
        <v>31</v>
      </c>
      <c r="AC59" s="144">
        <v>31</v>
      </c>
      <c r="AD59" s="144">
        <v>31</v>
      </c>
      <c r="AE59" s="144">
        <v>31.5</v>
      </c>
      <c r="AF59" s="144">
        <v>31.5</v>
      </c>
      <c r="AG59" s="144">
        <v>31.5</v>
      </c>
      <c r="AH59" s="144">
        <v>31.5</v>
      </c>
      <c r="AI59" s="144">
        <v>31.5</v>
      </c>
      <c r="AJ59" s="144">
        <v>31.5</v>
      </c>
      <c r="AK59" s="144">
        <v>31.5</v>
      </c>
      <c r="AL59" s="144">
        <v>31.5</v>
      </c>
      <c r="AM59" s="147">
        <v>31.5</v>
      </c>
    </row>
    <row r="60" spans="1:39">
      <c r="A60" s="88">
        <v>57</v>
      </c>
      <c r="B60" s="89" t="s">
        <v>24</v>
      </c>
      <c r="C60" s="90">
        <v>45068</v>
      </c>
      <c r="D60" s="143">
        <v>28.5</v>
      </c>
      <c r="E60" s="144">
        <v>29</v>
      </c>
      <c r="F60" s="144">
        <v>30</v>
      </c>
      <c r="G60" s="144">
        <v>30</v>
      </c>
      <c r="H60" s="144">
        <v>29</v>
      </c>
      <c r="I60" s="144">
        <v>30</v>
      </c>
      <c r="J60" s="144">
        <v>29</v>
      </c>
      <c r="K60" s="144">
        <v>29.5</v>
      </c>
      <c r="L60" s="144">
        <v>30.5</v>
      </c>
      <c r="M60" s="144">
        <v>29</v>
      </c>
      <c r="N60" s="144">
        <v>29</v>
      </c>
      <c r="O60" s="144">
        <v>30</v>
      </c>
      <c r="P60" s="144">
        <v>29</v>
      </c>
      <c r="Q60" s="144">
        <v>29</v>
      </c>
      <c r="R60" s="144">
        <v>29</v>
      </c>
      <c r="S60" s="144">
        <v>30</v>
      </c>
      <c r="T60" s="144">
        <v>29.5</v>
      </c>
      <c r="U60" s="147">
        <v>29.5</v>
      </c>
      <c r="V60" s="144">
        <v>29.5</v>
      </c>
      <c r="W60" s="144">
        <v>29.5</v>
      </c>
      <c r="X60" s="144">
        <v>30</v>
      </c>
      <c r="Y60" s="144">
        <v>29.5</v>
      </c>
      <c r="Z60" s="144">
        <v>29.5</v>
      </c>
      <c r="AA60" s="144">
        <v>29.5</v>
      </c>
      <c r="AB60" s="144">
        <v>30.5</v>
      </c>
      <c r="AC60" s="144">
        <v>30.5</v>
      </c>
      <c r="AD60" s="144">
        <v>30.5</v>
      </c>
      <c r="AE60" s="144">
        <v>31</v>
      </c>
      <c r="AF60" s="144">
        <v>31</v>
      </c>
      <c r="AG60" s="144">
        <v>31</v>
      </c>
      <c r="AH60" s="144">
        <v>31</v>
      </c>
      <c r="AI60" s="144">
        <v>31</v>
      </c>
      <c r="AJ60" s="144">
        <v>31</v>
      </c>
      <c r="AK60" s="144">
        <v>31</v>
      </c>
      <c r="AL60" s="144">
        <v>31</v>
      </c>
      <c r="AM60" s="147">
        <v>31</v>
      </c>
    </row>
    <row r="61" spans="1:39">
      <c r="A61" s="88">
        <v>58</v>
      </c>
      <c r="B61" s="89" t="s">
        <v>25</v>
      </c>
      <c r="C61" s="90">
        <v>45069</v>
      </c>
      <c r="D61" s="143">
        <v>29</v>
      </c>
      <c r="E61" s="144">
        <v>28.5</v>
      </c>
      <c r="F61" s="144">
        <v>28.5</v>
      </c>
      <c r="G61" s="144">
        <v>30</v>
      </c>
      <c r="H61" s="144">
        <v>29</v>
      </c>
      <c r="I61" s="144">
        <v>29</v>
      </c>
      <c r="J61" s="144">
        <v>30</v>
      </c>
      <c r="K61" s="144">
        <v>30</v>
      </c>
      <c r="L61" s="144">
        <v>30</v>
      </c>
      <c r="M61" s="144">
        <v>30</v>
      </c>
      <c r="N61" s="144">
        <v>30</v>
      </c>
      <c r="O61" s="144">
        <v>30</v>
      </c>
      <c r="P61" s="144">
        <v>30</v>
      </c>
      <c r="Q61" s="144">
        <v>30</v>
      </c>
      <c r="R61" s="144">
        <v>30</v>
      </c>
      <c r="S61" s="144">
        <v>31.5</v>
      </c>
      <c r="T61" s="144">
        <v>31.5</v>
      </c>
      <c r="U61" s="147">
        <v>31</v>
      </c>
      <c r="V61" s="144">
        <v>30</v>
      </c>
      <c r="W61" s="144">
        <v>29.5</v>
      </c>
      <c r="X61" s="144">
        <v>30</v>
      </c>
      <c r="Y61" s="144">
        <v>29.5</v>
      </c>
      <c r="Z61" s="144">
        <v>29.5</v>
      </c>
      <c r="AA61" s="144">
        <v>29.5</v>
      </c>
      <c r="AB61" s="144">
        <v>30.5</v>
      </c>
      <c r="AC61" s="144">
        <v>31</v>
      </c>
      <c r="AD61" s="144">
        <v>30.5</v>
      </c>
      <c r="AE61" s="144">
        <v>31</v>
      </c>
      <c r="AF61" s="144">
        <v>30.5</v>
      </c>
      <c r="AG61" s="144">
        <v>31</v>
      </c>
      <c r="AH61" s="144">
        <v>31.5</v>
      </c>
      <c r="AI61" s="144">
        <v>31</v>
      </c>
      <c r="AJ61" s="144">
        <v>31.5</v>
      </c>
      <c r="AK61" s="144">
        <v>32</v>
      </c>
      <c r="AL61" s="144">
        <v>31.5</v>
      </c>
      <c r="AM61" s="147">
        <v>31.5</v>
      </c>
    </row>
    <row r="62" spans="1:39">
      <c r="A62" s="88">
        <v>59</v>
      </c>
      <c r="B62" s="89" t="s">
        <v>26</v>
      </c>
      <c r="C62" s="90">
        <v>45070</v>
      </c>
      <c r="D62" s="143">
        <v>28</v>
      </c>
      <c r="E62" s="144">
        <v>28</v>
      </c>
      <c r="F62" s="144">
        <v>28</v>
      </c>
      <c r="G62" s="144">
        <v>30</v>
      </c>
      <c r="H62" s="144">
        <v>30</v>
      </c>
      <c r="I62" s="144">
        <v>31</v>
      </c>
      <c r="J62" s="144">
        <v>30</v>
      </c>
      <c r="K62" s="144">
        <v>30</v>
      </c>
      <c r="L62" s="144">
        <v>31</v>
      </c>
      <c r="M62" s="144">
        <v>29</v>
      </c>
      <c r="N62" s="144">
        <v>29</v>
      </c>
      <c r="O62" s="144">
        <v>29.5</v>
      </c>
      <c r="P62" s="144">
        <v>29</v>
      </c>
      <c r="Q62" s="144">
        <v>29</v>
      </c>
      <c r="R62" s="144">
        <v>29</v>
      </c>
      <c r="S62" s="144">
        <v>32</v>
      </c>
      <c r="T62" s="144">
        <v>32</v>
      </c>
      <c r="U62" s="147">
        <v>32</v>
      </c>
      <c r="V62" s="144">
        <v>30</v>
      </c>
      <c r="W62" s="144">
        <v>30</v>
      </c>
      <c r="X62" s="144">
        <v>30</v>
      </c>
      <c r="Y62" s="144">
        <v>31</v>
      </c>
      <c r="Z62" s="144">
        <v>30</v>
      </c>
      <c r="AA62" s="144">
        <v>30</v>
      </c>
      <c r="AB62" s="144">
        <v>30</v>
      </c>
      <c r="AC62" s="144">
        <v>30</v>
      </c>
      <c r="AD62" s="144">
        <v>30</v>
      </c>
      <c r="AE62" s="144">
        <v>31</v>
      </c>
      <c r="AF62" s="144">
        <v>31</v>
      </c>
      <c r="AG62" s="144">
        <v>31</v>
      </c>
      <c r="AH62" s="144">
        <v>31</v>
      </c>
      <c r="AI62" s="144">
        <v>31</v>
      </c>
      <c r="AJ62" s="144">
        <v>31</v>
      </c>
      <c r="AK62" s="144">
        <v>31</v>
      </c>
      <c r="AL62" s="144">
        <v>31</v>
      </c>
      <c r="AM62" s="147">
        <v>31</v>
      </c>
    </row>
    <row r="63" spans="1:39">
      <c r="A63" s="88">
        <v>60</v>
      </c>
      <c r="B63" t="s">
        <v>27</v>
      </c>
      <c r="C63" s="90">
        <v>45071</v>
      </c>
      <c r="D63" s="143">
        <v>28</v>
      </c>
      <c r="E63" s="144">
        <v>28</v>
      </c>
      <c r="F63" s="144">
        <v>29</v>
      </c>
      <c r="G63" s="144">
        <v>30</v>
      </c>
      <c r="H63" s="144">
        <v>29.5</v>
      </c>
      <c r="I63" s="144">
        <v>29</v>
      </c>
      <c r="J63" s="144">
        <v>28.5</v>
      </c>
      <c r="K63" s="144">
        <v>28.5</v>
      </c>
      <c r="L63" s="144">
        <v>29</v>
      </c>
      <c r="M63" s="144">
        <v>28.5</v>
      </c>
      <c r="N63" s="144">
        <v>28.5</v>
      </c>
      <c r="O63" s="144">
        <v>28.5</v>
      </c>
      <c r="P63" s="144">
        <v>28</v>
      </c>
      <c r="Q63" s="144">
        <v>28</v>
      </c>
      <c r="R63" s="144">
        <v>28</v>
      </c>
      <c r="S63" s="144">
        <v>29.5</v>
      </c>
      <c r="T63" s="144">
        <v>30.5</v>
      </c>
      <c r="U63" s="147">
        <v>29.5</v>
      </c>
      <c r="V63" s="144">
        <v>28.5</v>
      </c>
      <c r="W63" s="144">
        <v>28.5</v>
      </c>
      <c r="X63" s="144">
        <v>28.5</v>
      </c>
      <c r="Y63" s="144">
        <v>30</v>
      </c>
      <c r="Z63" s="144">
        <v>29</v>
      </c>
      <c r="AA63" s="144">
        <v>28.5</v>
      </c>
      <c r="AB63" s="144">
        <v>30</v>
      </c>
      <c r="AC63" s="144">
        <v>30</v>
      </c>
      <c r="AD63" s="144">
        <v>31</v>
      </c>
      <c r="AE63" s="144">
        <v>29.5</v>
      </c>
      <c r="AF63" s="144">
        <v>29.5</v>
      </c>
      <c r="AG63" s="144">
        <v>30</v>
      </c>
      <c r="AH63" s="144">
        <v>30</v>
      </c>
      <c r="AI63" s="144">
        <v>29.5</v>
      </c>
      <c r="AJ63" s="144">
        <v>29.5</v>
      </c>
      <c r="AK63" s="144">
        <v>31</v>
      </c>
      <c r="AL63" s="144">
        <v>31</v>
      </c>
      <c r="AM63" s="147">
        <v>31</v>
      </c>
    </row>
    <row r="64" spans="1:39">
      <c r="A64" s="88">
        <v>61</v>
      </c>
      <c r="B64" t="s">
        <v>28</v>
      </c>
      <c r="C64" s="90">
        <v>45072</v>
      </c>
      <c r="D64" s="143"/>
      <c r="E64" s="144"/>
      <c r="F64" s="144"/>
      <c r="G64" s="144"/>
      <c r="H64" s="144"/>
      <c r="I64" s="144"/>
      <c r="J64" s="144"/>
      <c r="K64" s="144"/>
      <c r="L64" s="144"/>
      <c r="M64" s="144"/>
      <c r="N64" s="144"/>
      <c r="O64" s="144"/>
      <c r="P64" s="144"/>
      <c r="Q64" s="144"/>
      <c r="R64" s="144"/>
      <c r="S64" s="144"/>
      <c r="T64" s="144"/>
      <c r="U64" s="147"/>
      <c r="V64" s="144"/>
      <c r="W64" s="144"/>
      <c r="X64" s="144"/>
      <c r="Y64" s="144"/>
      <c r="Z64" s="144"/>
      <c r="AA64" s="144"/>
      <c r="AB64" s="144"/>
      <c r="AC64" s="144"/>
      <c r="AD64" s="144"/>
      <c r="AE64" s="144"/>
      <c r="AF64" s="144"/>
      <c r="AG64" s="144"/>
      <c r="AH64" s="144"/>
      <c r="AI64" s="144"/>
      <c r="AJ64" s="144"/>
      <c r="AK64" s="144"/>
      <c r="AL64" s="144"/>
      <c r="AM64" s="147"/>
    </row>
    <row r="65" spans="1:39">
      <c r="A65" s="87"/>
      <c r="B65" s="87"/>
      <c r="C65" s="96" t="s">
        <v>30</v>
      </c>
      <c r="D65" s="148">
        <f>MIN(D3:D64)</f>
        <v>27</v>
      </c>
      <c r="E65" s="148">
        <f t="shared" ref="E65:AM65" si="0">MIN(E3:E64)</f>
        <v>27</v>
      </c>
      <c r="F65" s="148">
        <f t="shared" si="0"/>
        <v>27</v>
      </c>
      <c r="G65" s="148">
        <f t="shared" si="0"/>
        <v>28</v>
      </c>
      <c r="H65" s="148">
        <f t="shared" si="0"/>
        <v>28</v>
      </c>
      <c r="I65" s="148">
        <f t="shared" si="0"/>
        <v>28</v>
      </c>
      <c r="J65" s="148">
        <f t="shared" si="0"/>
        <v>26</v>
      </c>
      <c r="K65" s="148">
        <f t="shared" si="0"/>
        <v>26</v>
      </c>
      <c r="L65" s="148">
        <f t="shared" si="0"/>
        <v>26</v>
      </c>
      <c r="M65" s="148">
        <f t="shared" si="0"/>
        <v>28</v>
      </c>
      <c r="N65" s="148">
        <f t="shared" si="0"/>
        <v>28</v>
      </c>
      <c r="O65" s="148">
        <f t="shared" si="0"/>
        <v>28</v>
      </c>
      <c r="P65" s="148">
        <f t="shared" si="0"/>
        <v>27</v>
      </c>
      <c r="Q65" s="148">
        <f t="shared" si="0"/>
        <v>27</v>
      </c>
      <c r="R65" s="148">
        <f t="shared" si="0"/>
        <v>27</v>
      </c>
      <c r="S65" s="148">
        <f t="shared" si="0"/>
        <v>28</v>
      </c>
      <c r="T65" s="148">
        <f t="shared" si="0"/>
        <v>27</v>
      </c>
      <c r="U65" s="148">
        <f t="shared" si="0"/>
        <v>27</v>
      </c>
      <c r="V65" s="148">
        <f t="shared" si="0"/>
        <v>27.5</v>
      </c>
      <c r="W65" s="148">
        <f t="shared" si="0"/>
        <v>28</v>
      </c>
      <c r="X65" s="148">
        <f t="shared" si="0"/>
        <v>28.5</v>
      </c>
      <c r="Y65" s="148">
        <f t="shared" si="0"/>
        <v>28</v>
      </c>
      <c r="Z65" s="148">
        <f t="shared" si="0"/>
        <v>28</v>
      </c>
      <c r="AA65" s="148">
        <f t="shared" si="0"/>
        <v>28</v>
      </c>
      <c r="AB65" s="148">
        <f t="shared" si="0"/>
        <v>27.5</v>
      </c>
      <c r="AC65" s="148">
        <f t="shared" si="0"/>
        <v>27.5</v>
      </c>
      <c r="AD65" s="148">
        <f t="shared" si="0"/>
        <v>27.5</v>
      </c>
      <c r="AE65" s="148">
        <f t="shared" si="0"/>
        <v>28</v>
      </c>
      <c r="AF65" s="148">
        <f t="shared" si="0"/>
        <v>28</v>
      </c>
      <c r="AG65" s="148">
        <f t="shared" si="0"/>
        <v>28.5</v>
      </c>
      <c r="AH65" s="148">
        <f t="shared" si="0"/>
        <v>28</v>
      </c>
      <c r="AI65" s="148">
        <f t="shared" si="0"/>
        <v>28</v>
      </c>
      <c r="AJ65" s="148">
        <f t="shared" si="0"/>
        <v>28</v>
      </c>
      <c r="AK65" s="148">
        <f t="shared" si="0"/>
        <v>28</v>
      </c>
      <c r="AL65" s="148">
        <f t="shared" si="0"/>
        <v>27.5</v>
      </c>
      <c r="AM65" s="148">
        <f t="shared" si="0"/>
        <v>27.5</v>
      </c>
    </row>
    <row r="66" spans="1:39">
      <c r="A66" s="87"/>
      <c r="B66" s="87"/>
      <c r="C66" s="98" t="s">
        <v>31</v>
      </c>
      <c r="D66" s="149">
        <f>MAX(D3:D64)</f>
        <v>31.5</v>
      </c>
      <c r="E66" s="149">
        <f t="shared" ref="E66:AM66" si="1">MAX(E3:E64)</f>
        <v>31</v>
      </c>
      <c r="F66" s="149">
        <f t="shared" si="1"/>
        <v>31</v>
      </c>
      <c r="G66" s="149">
        <f t="shared" si="1"/>
        <v>32</v>
      </c>
      <c r="H66" s="149">
        <f t="shared" si="1"/>
        <v>32</v>
      </c>
      <c r="I66" s="149">
        <f t="shared" si="1"/>
        <v>32</v>
      </c>
      <c r="J66" s="149">
        <f t="shared" si="1"/>
        <v>31.5</v>
      </c>
      <c r="K66" s="149">
        <f t="shared" si="1"/>
        <v>32.5</v>
      </c>
      <c r="L66" s="149">
        <f t="shared" si="1"/>
        <v>31.5</v>
      </c>
      <c r="M66" s="149">
        <f t="shared" si="1"/>
        <v>33</v>
      </c>
      <c r="N66" s="149">
        <f t="shared" si="1"/>
        <v>34</v>
      </c>
      <c r="O66" s="149">
        <f t="shared" si="1"/>
        <v>34</v>
      </c>
      <c r="P66" s="149">
        <f t="shared" si="1"/>
        <v>31.5</v>
      </c>
      <c r="Q66" s="149">
        <f t="shared" si="1"/>
        <v>33</v>
      </c>
      <c r="R66" s="149">
        <f t="shared" si="1"/>
        <v>31.5</v>
      </c>
      <c r="S66" s="149">
        <f t="shared" si="1"/>
        <v>33</v>
      </c>
      <c r="T66" s="149">
        <f t="shared" si="1"/>
        <v>34</v>
      </c>
      <c r="U66" s="149">
        <f t="shared" si="1"/>
        <v>34</v>
      </c>
      <c r="V66" s="149">
        <f t="shared" si="1"/>
        <v>32</v>
      </c>
      <c r="W66" s="149">
        <f t="shared" si="1"/>
        <v>31.5</v>
      </c>
      <c r="X66" s="149">
        <f t="shared" si="1"/>
        <v>32</v>
      </c>
      <c r="Y66" s="149">
        <f t="shared" si="1"/>
        <v>31.5</v>
      </c>
      <c r="Z66" s="149">
        <f t="shared" si="1"/>
        <v>32</v>
      </c>
      <c r="AA66" s="149">
        <f t="shared" si="1"/>
        <v>31.5</v>
      </c>
      <c r="AB66" s="149">
        <f t="shared" si="1"/>
        <v>32</v>
      </c>
      <c r="AC66" s="149">
        <f t="shared" si="1"/>
        <v>32</v>
      </c>
      <c r="AD66" s="149">
        <f t="shared" si="1"/>
        <v>32</v>
      </c>
      <c r="AE66" s="149">
        <f t="shared" si="1"/>
        <v>32.5</v>
      </c>
      <c r="AF66" s="149">
        <f t="shared" si="1"/>
        <v>32.5</v>
      </c>
      <c r="AG66" s="149">
        <f t="shared" si="1"/>
        <v>32.5</v>
      </c>
      <c r="AH66" s="149">
        <f t="shared" si="1"/>
        <v>33</v>
      </c>
      <c r="AI66" s="149">
        <f t="shared" si="1"/>
        <v>34</v>
      </c>
      <c r="AJ66" s="149">
        <f t="shared" si="1"/>
        <v>33</v>
      </c>
      <c r="AK66" s="149">
        <f t="shared" si="1"/>
        <v>32.5</v>
      </c>
      <c r="AL66" s="149">
        <f t="shared" si="1"/>
        <v>32.5</v>
      </c>
      <c r="AM66" s="149">
        <f t="shared" si="1"/>
        <v>32.5</v>
      </c>
    </row>
    <row r="67" spans="1:39">
      <c r="A67" s="87"/>
      <c r="B67" s="87"/>
      <c r="C67" s="100" t="s">
        <v>32</v>
      </c>
      <c r="D67" s="150">
        <f>AVERAGE(D3:D64)</f>
        <v>29.5614035087719</v>
      </c>
      <c r="E67" s="150">
        <f t="shared" ref="E67:AM67" si="2">AVERAGE(E3:E64)</f>
        <v>29.5526315789474</v>
      </c>
      <c r="F67" s="150">
        <f t="shared" si="2"/>
        <v>29.9122807017544</v>
      </c>
      <c r="G67" s="150">
        <f t="shared" si="2"/>
        <v>29.5526315789474</v>
      </c>
      <c r="H67" s="150">
        <f t="shared" si="2"/>
        <v>29.719298245614</v>
      </c>
      <c r="I67" s="150">
        <f t="shared" si="2"/>
        <v>29.8157894736842</v>
      </c>
      <c r="J67" s="150">
        <f t="shared" si="2"/>
        <v>29.7105263157895</v>
      </c>
      <c r="K67" s="150">
        <f t="shared" si="2"/>
        <v>29.9385964912281</v>
      </c>
      <c r="L67" s="150">
        <f t="shared" si="2"/>
        <v>29.9210526315789</v>
      </c>
      <c r="M67" s="150">
        <f t="shared" si="2"/>
        <v>29.7105263157895</v>
      </c>
      <c r="N67" s="150">
        <f t="shared" si="2"/>
        <v>30.140350877193</v>
      </c>
      <c r="O67" s="150">
        <f t="shared" si="2"/>
        <v>30.1052631578947</v>
      </c>
      <c r="P67" s="150">
        <f t="shared" si="2"/>
        <v>29.7894736842105</v>
      </c>
      <c r="Q67" s="150">
        <f t="shared" si="2"/>
        <v>29.8771929824561</v>
      </c>
      <c r="R67" s="150">
        <f t="shared" si="2"/>
        <v>29.6052631578947</v>
      </c>
      <c r="S67" s="150">
        <f t="shared" si="2"/>
        <v>29.9649122807018</v>
      </c>
      <c r="T67" s="150">
        <f t="shared" si="2"/>
        <v>30.1052631578947</v>
      </c>
      <c r="U67" s="150">
        <f t="shared" si="2"/>
        <v>29.8245614035088</v>
      </c>
      <c r="V67" s="150">
        <f t="shared" si="2"/>
        <v>30.1842105263158</v>
      </c>
      <c r="W67" s="150">
        <f t="shared" si="2"/>
        <v>30.1228070175439</v>
      </c>
      <c r="X67" s="150">
        <f t="shared" si="2"/>
        <v>30.2105263157895</v>
      </c>
      <c r="Y67" s="150">
        <f t="shared" si="2"/>
        <v>29.859649122807</v>
      </c>
      <c r="Z67" s="150">
        <f t="shared" si="2"/>
        <v>29.9385964912281</v>
      </c>
      <c r="AA67" s="150">
        <f t="shared" si="2"/>
        <v>29.9298245614035</v>
      </c>
      <c r="AB67" s="150">
        <f t="shared" si="2"/>
        <v>30.4473684210526</v>
      </c>
      <c r="AC67" s="150">
        <f t="shared" si="2"/>
        <v>30.6052631578947</v>
      </c>
      <c r="AD67" s="150">
        <f t="shared" si="2"/>
        <v>30.5175438596491</v>
      </c>
      <c r="AE67" s="150">
        <f t="shared" si="2"/>
        <v>30.8245614035088</v>
      </c>
      <c r="AF67" s="150">
        <f t="shared" si="2"/>
        <v>30.9912280701754</v>
      </c>
      <c r="AG67" s="150">
        <f t="shared" si="2"/>
        <v>30.859649122807</v>
      </c>
      <c r="AH67" s="150">
        <f t="shared" si="2"/>
        <v>30.9035087719298</v>
      </c>
      <c r="AI67" s="150">
        <f t="shared" si="2"/>
        <v>30.9385964912281</v>
      </c>
      <c r="AJ67" s="150">
        <f t="shared" si="2"/>
        <v>30.8333333333333</v>
      </c>
      <c r="AK67" s="150">
        <f t="shared" si="2"/>
        <v>30.7543859649123</v>
      </c>
      <c r="AL67" s="150">
        <f t="shared" si="2"/>
        <v>30.7105263157895</v>
      </c>
      <c r="AM67" s="150">
        <f t="shared" si="2"/>
        <v>30.7017543859649</v>
      </c>
    </row>
    <row r="68" spans="1:39">
      <c r="A68" s="87"/>
      <c r="B68" s="87"/>
      <c r="C68" s="102" t="s">
        <v>33</v>
      </c>
      <c r="D68" s="151">
        <f>STDEV(D3:D64)</f>
        <v>1.19921914861965</v>
      </c>
      <c r="E68" s="151">
        <f t="shared" ref="E68:AM68" si="3">STDEV(E3:E64)</f>
        <v>0.848760706466849</v>
      </c>
      <c r="F68" s="151">
        <f t="shared" si="3"/>
        <v>0.959551639241436</v>
      </c>
      <c r="G68" s="151">
        <f t="shared" si="3"/>
        <v>0.822041288317836</v>
      </c>
      <c r="H68" s="151">
        <f t="shared" si="3"/>
        <v>0.850512155890964</v>
      </c>
      <c r="I68" s="151">
        <f t="shared" si="3"/>
        <v>0.924041873217143</v>
      </c>
      <c r="J68" s="151">
        <f t="shared" si="3"/>
        <v>1.18753709874776</v>
      </c>
      <c r="K68" s="151">
        <f t="shared" si="3"/>
        <v>1.16523363475266</v>
      </c>
      <c r="L68" s="151">
        <f t="shared" si="3"/>
        <v>1.12911736105579</v>
      </c>
      <c r="M68" s="151">
        <f t="shared" si="3"/>
        <v>0.920730341034907</v>
      </c>
      <c r="N68" s="151">
        <f t="shared" si="3"/>
        <v>1.05116595963088</v>
      </c>
      <c r="O68" s="151">
        <f t="shared" si="3"/>
        <v>0.880020505571071</v>
      </c>
      <c r="P68" s="151">
        <f t="shared" si="3"/>
        <v>1.05622038597984</v>
      </c>
      <c r="Q68" s="151">
        <f t="shared" si="3"/>
        <v>1.138924546582</v>
      </c>
      <c r="R68" s="151">
        <f t="shared" si="3"/>
        <v>0.92936634569543</v>
      </c>
      <c r="S68" s="151">
        <f t="shared" si="3"/>
        <v>0.939508083305563</v>
      </c>
      <c r="T68" s="151">
        <f t="shared" si="3"/>
        <v>1.00328408108991</v>
      </c>
      <c r="U68" s="151">
        <f t="shared" si="3"/>
        <v>1.03721479759057</v>
      </c>
      <c r="V68" s="151">
        <f t="shared" si="3"/>
        <v>0.864124138255488</v>
      </c>
      <c r="W68" s="151">
        <f t="shared" si="3"/>
        <v>0.683221764839115</v>
      </c>
      <c r="X68" s="151">
        <f t="shared" si="3"/>
        <v>0.687564077670042</v>
      </c>
      <c r="Y68" s="151">
        <f t="shared" si="3"/>
        <v>0.632133476276628</v>
      </c>
      <c r="Z68" s="151">
        <f t="shared" si="3"/>
        <v>0.681844762905571</v>
      </c>
      <c r="AA68" s="151">
        <f t="shared" si="3"/>
        <v>0.709870438953652</v>
      </c>
      <c r="AB68" s="151">
        <f t="shared" si="3"/>
        <v>0.919453499010202</v>
      </c>
      <c r="AC68" s="151">
        <f t="shared" si="3"/>
        <v>0.843763053366029</v>
      </c>
      <c r="AD68" s="151">
        <f t="shared" si="3"/>
        <v>0.915954382640147</v>
      </c>
      <c r="AE68" s="151">
        <f t="shared" si="3"/>
        <v>0.873678737489274</v>
      </c>
      <c r="AF68" s="151">
        <f t="shared" si="3"/>
        <v>0.831796829106893</v>
      </c>
      <c r="AG68" s="151">
        <f t="shared" si="3"/>
        <v>0.816976055148936</v>
      </c>
      <c r="AH68" s="151">
        <f t="shared" si="3"/>
        <v>0.918260177937585</v>
      </c>
      <c r="AI68" s="151">
        <f t="shared" si="3"/>
        <v>0.995840346133591</v>
      </c>
      <c r="AJ68" s="151">
        <f t="shared" si="3"/>
        <v>0.937003836959161</v>
      </c>
      <c r="AK68" s="151">
        <f t="shared" si="3"/>
        <v>0.954887834744143</v>
      </c>
      <c r="AL68" s="151">
        <f t="shared" si="3"/>
        <v>0.949376526713023</v>
      </c>
      <c r="AM68" s="151">
        <f t="shared" si="3"/>
        <v>1.01708463408027</v>
      </c>
    </row>
    <row r="87" spans="3:21">
      <c r="C87" s="132" t="s">
        <v>3</v>
      </c>
      <c r="D87" s="133" t="s">
        <v>30</v>
      </c>
      <c r="E87" s="134" t="s">
        <v>31</v>
      </c>
      <c r="F87" s="152" t="s">
        <v>32</v>
      </c>
      <c r="G87" s="153" t="s">
        <v>33</v>
      </c>
      <c r="I87" s="133" t="s">
        <v>30</v>
      </c>
      <c r="J87" s="134" t="s">
        <v>31</v>
      </c>
      <c r="K87" s="152" t="s">
        <v>32</v>
      </c>
      <c r="L87" s="155"/>
      <c r="M87" s="156" t="s">
        <v>34</v>
      </c>
      <c r="O87" s="120" t="s">
        <v>3</v>
      </c>
      <c r="P87" s="120" t="s">
        <v>32</v>
      </c>
      <c r="Q87" s="120" t="s">
        <v>35</v>
      </c>
      <c r="R87" s="120" t="s">
        <v>30</v>
      </c>
      <c r="S87" s="120" t="s">
        <v>31</v>
      </c>
      <c r="U87" s="1"/>
    </row>
    <row r="88" spans="3:21">
      <c r="C88" s="60" t="s">
        <v>17</v>
      </c>
      <c r="D88" s="154">
        <v>27</v>
      </c>
      <c r="E88" s="154">
        <v>31.5</v>
      </c>
      <c r="F88" s="154">
        <v>29.7894736842105</v>
      </c>
      <c r="G88" s="154">
        <v>1.05622038597984</v>
      </c>
      <c r="H88" s="1" t="s">
        <v>36</v>
      </c>
      <c r="I88" s="157">
        <f>MIN(D88:D90)</f>
        <v>26</v>
      </c>
      <c r="J88" s="157">
        <f>MAX(E88:E90)</f>
        <v>32.5</v>
      </c>
      <c r="K88" s="123">
        <f>AVERAGE(F88:F90)</f>
        <v>29.8830409356725</v>
      </c>
      <c r="L88" s="158"/>
      <c r="M88" s="123">
        <f>STDEV(F88:F90)</f>
        <v>0.0815050284489407</v>
      </c>
      <c r="O88" s="1" t="s">
        <v>36</v>
      </c>
      <c r="P88" s="159">
        <v>29.8830409356725</v>
      </c>
      <c r="Q88" s="1">
        <v>0.0815050284489407</v>
      </c>
      <c r="R88" s="159">
        <v>26.3333333333333</v>
      </c>
      <c r="S88" s="159">
        <v>31.8333333333333</v>
      </c>
      <c r="U88" s="1"/>
    </row>
    <row r="89" spans="3:21">
      <c r="C89" s="60" t="s">
        <v>12</v>
      </c>
      <c r="D89" s="154">
        <v>26</v>
      </c>
      <c r="E89" s="154">
        <v>32.5</v>
      </c>
      <c r="F89" s="154">
        <v>29.9385964912281</v>
      </c>
      <c r="G89" s="154">
        <v>1.16523363475266</v>
      </c>
      <c r="H89" s="1"/>
      <c r="I89" s="157"/>
      <c r="J89" s="157"/>
      <c r="K89" s="123"/>
      <c r="L89" s="160"/>
      <c r="M89" s="123"/>
      <c r="O89" s="1" t="s">
        <v>37</v>
      </c>
      <c r="P89" s="159">
        <v>29.9853801169591</v>
      </c>
      <c r="Q89" s="1">
        <v>0.238676027334981</v>
      </c>
      <c r="R89" s="159">
        <v>27.6666666666667</v>
      </c>
      <c r="S89" s="159">
        <v>33.6666666666667</v>
      </c>
      <c r="U89" s="1"/>
    </row>
    <row r="90" spans="3:21">
      <c r="C90" s="60" t="s">
        <v>13</v>
      </c>
      <c r="D90" s="154">
        <v>26</v>
      </c>
      <c r="E90" s="154">
        <v>31.5</v>
      </c>
      <c r="F90" s="154">
        <v>29.9210526315789</v>
      </c>
      <c r="G90" s="154">
        <v>1.12911736105579</v>
      </c>
      <c r="H90" s="1"/>
      <c r="I90" s="157"/>
      <c r="J90" s="157"/>
      <c r="K90" s="123"/>
      <c r="L90" s="160"/>
      <c r="M90" s="123"/>
      <c r="O90" s="1" t="s">
        <v>38</v>
      </c>
      <c r="P90" s="159">
        <v>29.9619883040936</v>
      </c>
      <c r="Q90" s="1">
        <v>0.144758991748368</v>
      </c>
      <c r="R90" s="159">
        <v>28</v>
      </c>
      <c r="S90" s="159">
        <v>33</v>
      </c>
      <c r="U90" s="1"/>
    </row>
    <row r="91" spans="3:21">
      <c r="C91" s="60" t="s">
        <v>15</v>
      </c>
      <c r="D91" s="154">
        <v>28</v>
      </c>
      <c r="E91" s="154">
        <v>34</v>
      </c>
      <c r="F91" s="154">
        <v>30.140350877193</v>
      </c>
      <c r="G91" s="154">
        <v>1.05116595963088</v>
      </c>
      <c r="H91" s="1" t="s">
        <v>37</v>
      </c>
      <c r="I91" s="157">
        <f>MIN(D91:D93)</f>
        <v>27</v>
      </c>
      <c r="J91" s="157">
        <f>MAX(E91:E93)</f>
        <v>34</v>
      </c>
      <c r="K91" s="123">
        <f>AVERAGE(F91:F93)</f>
        <v>29.9853801169591</v>
      </c>
      <c r="L91" s="158"/>
      <c r="M91" s="123">
        <f>STDEV(F91:F93)</f>
        <v>0.238676027334981</v>
      </c>
      <c r="O91" s="1" t="s">
        <v>39</v>
      </c>
      <c r="P91" s="159">
        <v>29.6929824561403</v>
      </c>
      <c r="Q91" s="1">
        <v>0.191179778225496</v>
      </c>
      <c r="R91" s="159">
        <v>27</v>
      </c>
      <c r="S91" s="159">
        <v>31.3333333333333</v>
      </c>
      <c r="U91" s="1"/>
    </row>
    <row r="92" spans="3:21">
      <c r="C92" s="60" t="s">
        <v>14</v>
      </c>
      <c r="D92" s="154">
        <v>28</v>
      </c>
      <c r="E92" s="154">
        <v>33</v>
      </c>
      <c r="F92" s="154">
        <v>29.7105263157895</v>
      </c>
      <c r="G92" s="154">
        <v>0.920730341034907</v>
      </c>
      <c r="H92" s="1"/>
      <c r="I92" s="157"/>
      <c r="J92" s="157"/>
      <c r="K92" s="123"/>
      <c r="L92" s="160"/>
      <c r="M92" s="123"/>
      <c r="O92" s="1" t="s">
        <v>40</v>
      </c>
      <c r="P92" s="159">
        <v>29.6608187134503</v>
      </c>
      <c r="Q92" s="1">
        <v>0.0937954089610631</v>
      </c>
      <c r="R92" s="159">
        <v>27</v>
      </c>
      <c r="S92" s="159">
        <v>31.5</v>
      </c>
      <c r="U92" s="1"/>
    </row>
    <row r="93" spans="3:21">
      <c r="C93" s="60" t="s">
        <v>21</v>
      </c>
      <c r="D93" s="154">
        <v>27</v>
      </c>
      <c r="E93" s="154">
        <v>34</v>
      </c>
      <c r="F93" s="154">
        <v>30.1052631578947</v>
      </c>
      <c r="G93" s="154">
        <v>1.00328408108991</v>
      </c>
      <c r="H93" s="1"/>
      <c r="I93" s="157"/>
      <c r="J93" s="157"/>
      <c r="K93" s="123"/>
      <c r="L93" s="160"/>
      <c r="M93" s="123"/>
      <c r="O93" s="1" t="s">
        <v>41</v>
      </c>
      <c r="P93" s="159">
        <v>29.7514619883041</v>
      </c>
      <c r="Q93" s="1">
        <v>0.174191473784846</v>
      </c>
      <c r="R93" s="159">
        <v>27.3333333333333</v>
      </c>
      <c r="S93" s="159">
        <v>33</v>
      </c>
      <c r="U93" s="1"/>
    </row>
    <row r="94" spans="3:21">
      <c r="C94" s="60" t="s">
        <v>16</v>
      </c>
      <c r="D94" s="154">
        <v>28</v>
      </c>
      <c r="E94" s="154">
        <v>34</v>
      </c>
      <c r="F94" s="154">
        <v>30.1052631578947</v>
      </c>
      <c r="G94" s="154">
        <v>0.880020505571071</v>
      </c>
      <c r="H94" s="1" t="s">
        <v>38</v>
      </c>
      <c r="I94" s="157">
        <f>MIN(D94:D96)</f>
        <v>28</v>
      </c>
      <c r="J94" s="157">
        <f>MAX(E94:E96)</f>
        <v>34</v>
      </c>
      <c r="K94" s="123">
        <f>AVERAGE(F94:F96)</f>
        <v>29.9619883040936</v>
      </c>
      <c r="L94" s="158"/>
      <c r="M94" s="123">
        <f>STDEV(F94:F96)</f>
        <v>0.144758991748368</v>
      </c>
      <c r="P94" s="1"/>
      <c r="Q94" s="1"/>
      <c r="R94" s="1"/>
      <c r="S94" s="1"/>
      <c r="T94" s="1"/>
      <c r="U94" s="1"/>
    </row>
    <row r="95" spans="3:21">
      <c r="C95" s="60" t="s">
        <v>10</v>
      </c>
      <c r="D95" s="154">
        <v>28</v>
      </c>
      <c r="E95" s="154">
        <v>32</v>
      </c>
      <c r="F95" s="154">
        <v>29.8157894736842</v>
      </c>
      <c r="G95" s="154">
        <v>0.924041873217143</v>
      </c>
      <c r="H95" s="1"/>
      <c r="I95" s="161"/>
      <c r="J95" s="161"/>
      <c r="K95" s="123"/>
      <c r="L95" s="89"/>
      <c r="M95" s="123"/>
      <c r="P95" s="1"/>
      <c r="Q95" s="1"/>
      <c r="R95" s="1"/>
      <c r="S95" s="1"/>
      <c r="T95" s="1"/>
      <c r="U95" s="1"/>
    </row>
    <row r="96" customFormat="1" spans="3:20">
      <c r="C96" s="60" t="s">
        <v>20</v>
      </c>
      <c r="D96" s="154">
        <v>28</v>
      </c>
      <c r="E96" s="154">
        <v>33</v>
      </c>
      <c r="F96" s="154">
        <v>29.9649122807018</v>
      </c>
      <c r="G96" s="154">
        <v>0.939508083305563</v>
      </c>
      <c r="H96" s="1"/>
      <c r="I96" s="161"/>
      <c r="J96" s="161"/>
      <c r="K96" s="123"/>
      <c r="L96" s="89"/>
      <c r="M96" s="123"/>
      <c r="O96" s="162" t="s">
        <v>42</v>
      </c>
      <c r="P96" s="162" t="s">
        <v>30</v>
      </c>
      <c r="Q96" s="162" t="s">
        <v>31</v>
      </c>
      <c r="R96" s="162" t="s">
        <v>43</v>
      </c>
      <c r="S96" s="162" t="s">
        <v>44</v>
      </c>
      <c r="T96" s="162" t="s">
        <v>45</v>
      </c>
    </row>
    <row r="97" spans="3:20">
      <c r="C97" s="60" t="s">
        <v>19</v>
      </c>
      <c r="D97" s="154">
        <v>27</v>
      </c>
      <c r="E97" s="154">
        <v>31.5</v>
      </c>
      <c r="F97" s="154">
        <v>29.6052631578947</v>
      </c>
      <c r="G97" s="154">
        <v>0.92936634569543</v>
      </c>
      <c r="H97" s="1" t="s">
        <v>39</v>
      </c>
      <c r="I97" s="157">
        <f>MIN(D97:D99)</f>
        <v>27</v>
      </c>
      <c r="J97" s="157">
        <f>MAX(E97:E99)</f>
        <v>31.5</v>
      </c>
      <c r="K97" s="123">
        <f>AVERAGE(F97:F99)</f>
        <v>29.6929824561403</v>
      </c>
      <c r="L97" s="158"/>
      <c r="M97" s="123">
        <f>STDEV(F97:F99)</f>
        <v>0.191179778225496</v>
      </c>
      <c r="O97" s="1" t="s">
        <v>36</v>
      </c>
      <c r="P97" s="159">
        <f>MIN(I88,I108)</f>
        <v>26</v>
      </c>
      <c r="Q97" s="165">
        <f>MAX(J88,J108)</f>
        <v>33</v>
      </c>
      <c r="R97" s="1">
        <f>STDEV(Y105:Y107)</f>
        <v>0.0639107982292233</v>
      </c>
      <c r="S97" s="123">
        <f>AVERAGE(Y105:Y107)</f>
        <v>30.2792397660819</v>
      </c>
      <c r="T97">
        <f>STDEV(P3:P64,AH3:AH64,K3:K64,AC3:AC64,L3:L64,AD3:AD64)</f>
        <v>1.08722601947201</v>
      </c>
    </row>
    <row r="98" spans="3:20">
      <c r="C98" s="60" t="s">
        <v>7</v>
      </c>
      <c r="D98" s="154">
        <v>27</v>
      </c>
      <c r="E98" s="154">
        <v>31</v>
      </c>
      <c r="F98" s="154">
        <v>29.9122807017544</v>
      </c>
      <c r="G98" s="154">
        <v>0.959551639241436</v>
      </c>
      <c r="H98" s="1"/>
      <c r="I98" s="157"/>
      <c r="J98" s="157"/>
      <c r="K98" s="123"/>
      <c r="L98" s="160"/>
      <c r="M98" s="123"/>
      <c r="O98" s="1" t="s">
        <v>37</v>
      </c>
      <c r="P98" s="159">
        <f>MIN(I91,I111)</f>
        <v>27</v>
      </c>
      <c r="Q98" s="165">
        <f>MAX(J91,J111)</f>
        <v>34</v>
      </c>
      <c r="R98" s="1">
        <f>STDEV(Y108:Y110)</f>
        <v>0.149208781545883</v>
      </c>
      <c r="S98" s="123">
        <f>AVERAGE(Y108:Y110)</f>
        <v>30.4137426900585</v>
      </c>
      <c r="T98">
        <f>STDEV(N3:N64,AF3:AF64,M3:M64,AE3:AE64,T3:T64,AL3:AL64)</f>
        <v>1.04053534799654</v>
      </c>
    </row>
    <row r="99" spans="3:20">
      <c r="C99" s="60" t="s">
        <v>5</v>
      </c>
      <c r="D99" s="154">
        <v>27</v>
      </c>
      <c r="E99" s="154">
        <v>31.5</v>
      </c>
      <c r="F99" s="154">
        <v>29.5614035087719</v>
      </c>
      <c r="G99" s="154">
        <v>1.19921914861965</v>
      </c>
      <c r="H99" s="1"/>
      <c r="I99" s="157"/>
      <c r="J99" s="157"/>
      <c r="K99" s="123"/>
      <c r="L99" s="160"/>
      <c r="M99" s="123"/>
      <c r="O99" s="1" t="s">
        <v>38</v>
      </c>
      <c r="P99" s="159">
        <f>MIN(I94,I114)</f>
        <v>28</v>
      </c>
      <c r="Q99" s="165">
        <f>MAX(J94,J114)</f>
        <v>34</v>
      </c>
      <c r="R99" s="1">
        <f>STDEV(Y111:Y113)</f>
        <v>0.322430574427645</v>
      </c>
      <c r="S99" s="123">
        <f>AVERAGE(Y111:Y113)</f>
        <v>30.2383040935673</v>
      </c>
      <c r="T99">
        <f>STDEV(O3:O64,AG3:AG64,I3:I64,AA3:AA64,S3:S64,AK3:AK64)</f>
        <v>0.961621639237929</v>
      </c>
    </row>
    <row r="100" spans="3:20">
      <c r="C100" s="60" t="s">
        <v>9</v>
      </c>
      <c r="D100" s="154">
        <v>28</v>
      </c>
      <c r="E100" s="154">
        <v>32</v>
      </c>
      <c r="F100" s="154">
        <v>29.719298245614</v>
      </c>
      <c r="G100" s="154">
        <v>0.850512155890964</v>
      </c>
      <c r="H100" s="1" t="s">
        <v>40</v>
      </c>
      <c r="I100" s="157">
        <f>MIN(D100:D102)</f>
        <v>26</v>
      </c>
      <c r="J100" s="157">
        <f>MAX(E100:E102)</f>
        <v>32</v>
      </c>
      <c r="K100" s="123">
        <f>AVERAGE(F100:F102)</f>
        <v>29.6608187134503</v>
      </c>
      <c r="L100" s="158"/>
      <c r="M100" s="123">
        <f>STDEV(F100:F102)</f>
        <v>0.0937954089610631</v>
      </c>
      <c r="O100" s="1" t="s">
        <v>39</v>
      </c>
      <c r="P100" s="159">
        <f>MIN(I97,I117)</f>
        <v>27</v>
      </c>
      <c r="Q100" s="165">
        <f>MAX(J97,J117)</f>
        <v>33</v>
      </c>
      <c r="R100" s="1">
        <f>STDEV(Y114:Y116)</f>
        <v>0.173472166622177</v>
      </c>
      <c r="S100" s="123">
        <f>AVERAGE(Y114:Y116)</f>
        <v>30.0511695906433</v>
      </c>
      <c r="T100">
        <f>STDEV(R3:R64,AJ3:AJ64,F3:F64,X3:X64,D3:D64,V3:V64)</f>
        <v>1.02941279871468</v>
      </c>
    </row>
    <row r="101" spans="3:20">
      <c r="C101" s="60" t="s">
        <v>11</v>
      </c>
      <c r="D101" s="154">
        <v>26</v>
      </c>
      <c r="E101" s="154">
        <v>31.5</v>
      </c>
      <c r="F101" s="154">
        <v>29.7105263157895</v>
      </c>
      <c r="G101" s="154">
        <v>1.18753709874776</v>
      </c>
      <c r="H101" s="1"/>
      <c r="I101" s="157"/>
      <c r="J101" s="157"/>
      <c r="K101" s="123"/>
      <c r="L101" s="160"/>
      <c r="M101" s="123"/>
      <c r="O101" s="1" t="s">
        <v>40</v>
      </c>
      <c r="P101" s="159">
        <f>MIN(I100,I120)</f>
        <v>26</v>
      </c>
      <c r="Q101" s="165">
        <f>MAX(J100,J120)</f>
        <v>32</v>
      </c>
      <c r="R101" s="1">
        <f>STDEV(Y117:Y119)</f>
        <v>0.141873140865007</v>
      </c>
      <c r="S101" s="123">
        <f>AVERAGE(Y117:Y119)</f>
        <v>29.9152046783626</v>
      </c>
      <c r="T101">
        <f>STDEV(H3:H64,Z3:Z64,J3:J64,AB3:AB64,E3:E64,W3:W64)</f>
        <v>0.922258059687418</v>
      </c>
    </row>
    <row r="102" spans="3:20">
      <c r="C102" s="60" t="s">
        <v>6</v>
      </c>
      <c r="D102" s="154">
        <v>27</v>
      </c>
      <c r="E102" s="154">
        <v>31</v>
      </c>
      <c r="F102" s="154">
        <v>29.5526315789474</v>
      </c>
      <c r="G102" s="154">
        <v>0.848760706466849</v>
      </c>
      <c r="H102" s="1"/>
      <c r="I102" s="157"/>
      <c r="J102" s="157"/>
      <c r="K102" s="123"/>
      <c r="L102" s="160"/>
      <c r="M102" s="123"/>
      <c r="O102" s="1" t="s">
        <v>41</v>
      </c>
      <c r="P102" s="159">
        <f>MIN(I103,I123)</f>
        <v>27</v>
      </c>
      <c r="Q102" s="165">
        <f>MAX(J123,J103)</f>
        <v>34</v>
      </c>
      <c r="R102" s="1">
        <f>STDEV(Y120:Y122)</f>
        <v>0.370512374028866</v>
      </c>
      <c r="S102" s="123">
        <f>AVERAGE(Y120:Y122)</f>
        <v>30.125730994152</v>
      </c>
      <c r="T102">
        <f>STDEV(U3:U64,AM3:AM64,G3:G64,Y3:Y64,Q3:Q64,AI3:AI64)</f>
        <v>1.07571645258773</v>
      </c>
    </row>
    <row r="103" spans="3:20">
      <c r="C103" s="60" t="s">
        <v>22</v>
      </c>
      <c r="D103" s="154">
        <v>27</v>
      </c>
      <c r="E103" s="154">
        <v>34</v>
      </c>
      <c r="F103" s="154">
        <v>29.8245614035088</v>
      </c>
      <c r="G103" s="154">
        <v>1.03721479759057</v>
      </c>
      <c r="H103" s="1" t="s">
        <v>41</v>
      </c>
      <c r="I103" s="157">
        <f>MIN(D103:D105)</f>
        <v>27</v>
      </c>
      <c r="J103" s="157">
        <f>MAX(E103:E105)</f>
        <v>34</v>
      </c>
      <c r="K103" s="123">
        <f>AVERAGE(F103:F105)</f>
        <v>29.7514619883041</v>
      </c>
      <c r="L103" s="158"/>
      <c r="M103" s="123">
        <f>STDEV(F103:F105)</f>
        <v>0.174191473784846</v>
      </c>
      <c r="O103" s="1"/>
      <c r="P103" s="1"/>
      <c r="Q103" s="1"/>
      <c r="R103" s="1"/>
      <c r="S103" s="1"/>
      <c r="T103" s="1"/>
    </row>
    <row r="104" spans="3:26">
      <c r="C104" s="60" t="s">
        <v>8</v>
      </c>
      <c r="D104" s="154">
        <v>28</v>
      </c>
      <c r="E104" s="154">
        <v>32</v>
      </c>
      <c r="F104" s="154">
        <v>29.5526315789474</v>
      </c>
      <c r="G104" s="154">
        <v>0.822041288317836</v>
      </c>
      <c r="O104" s="1"/>
      <c r="P104" s="1"/>
      <c r="Q104" s="1"/>
      <c r="R104" s="1"/>
      <c r="S104" s="1"/>
      <c r="T104" s="1"/>
      <c r="U104" s="122" t="s">
        <v>42</v>
      </c>
      <c r="V104" s="125" t="s">
        <v>3</v>
      </c>
      <c r="W104" s="125" t="s">
        <v>4</v>
      </c>
      <c r="X104" s="125" t="s">
        <v>32</v>
      </c>
      <c r="Y104" t="s">
        <v>44</v>
      </c>
      <c r="Z104" t="s">
        <v>45</v>
      </c>
    </row>
    <row r="105" spans="3:26">
      <c r="C105" s="60" t="s">
        <v>18</v>
      </c>
      <c r="D105" s="154">
        <v>27</v>
      </c>
      <c r="E105" s="154">
        <v>33</v>
      </c>
      <c r="F105" s="154">
        <v>29.8771929824561</v>
      </c>
      <c r="G105" s="154">
        <v>1.138924546582</v>
      </c>
      <c r="O105" s="1"/>
      <c r="P105" s="1"/>
      <c r="Q105" s="1"/>
      <c r="R105" s="1"/>
      <c r="S105" s="1"/>
      <c r="T105" s="1"/>
      <c r="U105" s="1" t="s">
        <v>17</v>
      </c>
      <c r="V105" s="123">
        <v>29.7894736842105</v>
      </c>
      <c r="W105" s="123">
        <v>30.9035087719298</v>
      </c>
      <c r="X105" s="123">
        <f>AVERAGE(V105:W105)</f>
        <v>30.3464912280701</v>
      </c>
      <c r="Y105" s="123">
        <f>AVERAGE(P3:P64,AH3:AH64)</f>
        <v>30.3464912280702</v>
      </c>
      <c r="Z105" s="89">
        <f>STDEV(P3:P64,AH3:AH64)</f>
        <v>1.13302631986874</v>
      </c>
    </row>
    <row r="106" spans="3:26">
      <c r="C106" s="60"/>
      <c r="D106" s="154"/>
      <c r="E106" s="154"/>
      <c r="F106" s="154"/>
      <c r="G106" s="154"/>
      <c r="O106" s="1"/>
      <c r="P106" s="1"/>
      <c r="Q106" s="1"/>
      <c r="R106" s="1"/>
      <c r="S106" s="1"/>
      <c r="T106" s="1"/>
      <c r="U106" s="1" t="s">
        <v>12</v>
      </c>
      <c r="V106" s="123">
        <v>29.9385964912281</v>
      </c>
      <c r="W106" s="123">
        <v>30.6052631578947</v>
      </c>
      <c r="X106" s="123">
        <f t="shared" ref="X105:X122" si="4">AVERAGE(V106:W106)</f>
        <v>30.2719298245614</v>
      </c>
      <c r="Y106" s="123">
        <f>AVERAGE(K3:K64,AC3:AC64)</f>
        <v>30.2719298245614</v>
      </c>
      <c r="Z106" s="89">
        <f>STDEV(K3:K64,AC3:AC64)</f>
        <v>1.06667200355752</v>
      </c>
    </row>
    <row r="107" spans="3:26">
      <c r="C107" s="132" t="s">
        <v>4</v>
      </c>
      <c r="D107" s="133" t="s">
        <v>30</v>
      </c>
      <c r="E107" s="134" t="s">
        <v>31</v>
      </c>
      <c r="F107" s="152" t="s">
        <v>32</v>
      </c>
      <c r="G107" s="153" t="s">
        <v>33</v>
      </c>
      <c r="I107" s="133" t="s">
        <v>30</v>
      </c>
      <c r="J107" s="134" t="s">
        <v>31</v>
      </c>
      <c r="K107" s="152" t="s">
        <v>32</v>
      </c>
      <c r="L107" s="153" t="s">
        <v>33</v>
      </c>
      <c r="M107" s="156" t="s">
        <v>34</v>
      </c>
      <c r="O107" s="120" t="s">
        <v>4</v>
      </c>
      <c r="P107" s="120" t="s">
        <v>32</v>
      </c>
      <c r="Q107" s="120" t="s">
        <v>35</v>
      </c>
      <c r="R107" s="120" t="s">
        <v>30</v>
      </c>
      <c r="S107" s="120" t="s">
        <v>31</v>
      </c>
      <c r="T107" s="1"/>
      <c r="U107" s="1" t="s">
        <v>13</v>
      </c>
      <c r="V107" s="123">
        <v>29.9210526315789</v>
      </c>
      <c r="W107" s="123">
        <v>30.5175438596491</v>
      </c>
      <c r="X107" s="123">
        <f t="shared" si="4"/>
        <v>30.219298245614</v>
      </c>
      <c r="Y107" s="123">
        <f>AVERAGE(L3:L64,AD3:AD64)</f>
        <v>30.219298245614</v>
      </c>
      <c r="Z107" s="89">
        <f>STDEV(L3:L64,AD3:AD64)</f>
        <v>1.06645365440231</v>
      </c>
    </row>
    <row r="108" spans="3:26">
      <c r="C108" s="60" t="s">
        <v>17</v>
      </c>
      <c r="D108" s="154">
        <v>28</v>
      </c>
      <c r="E108" s="154">
        <v>33</v>
      </c>
      <c r="F108" s="154">
        <v>30.9035087719298</v>
      </c>
      <c r="G108" s="154">
        <v>0.918260177937585</v>
      </c>
      <c r="H108" s="1" t="s">
        <v>36</v>
      </c>
      <c r="I108" s="157">
        <f>MIN(D108:D110)</f>
        <v>27.5</v>
      </c>
      <c r="J108" s="157">
        <f>MAX(E108:E110)</f>
        <v>33</v>
      </c>
      <c r="K108" s="123">
        <f>AVERAGE(F108:F110)</f>
        <v>30.6754385964912</v>
      </c>
      <c r="L108" s="163"/>
      <c r="M108" s="123">
        <f>STDEV(F108:F110)</f>
        <v>0.20232565955563</v>
      </c>
      <c r="O108" s="1" t="s">
        <v>36</v>
      </c>
      <c r="P108" s="164">
        <v>30.6754385964912</v>
      </c>
      <c r="Q108" s="113">
        <v>0.20232565955563</v>
      </c>
      <c r="R108" s="164">
        <v>27.6666666666667</v>
      </c>
      <c r="S108" s="164">
        <v>32.3333333333333</v>
      </c>
      <c r="T108" s="1"/>
      <c r="U108" s="1" t="s">
        <v>15</v>
      </c>
      <c r="V108" s="123">
        <v>30.140350877193</v>
      </c>
      <c r="W108" s="123">
        <v>30.9912280701754</v>
      </c>
      <c r="X108" s="123">
        <f t="shared" si="4"/>
        <v>30.5657894736842</v>
      </c>
      <c r="Y108" s="123">
        <f>AVERAGE(N3:N64,AF3:AF64)</f>
        <v>30.5657894736842</v>
      </c>
      <c r="Z108" s="89">
        <f>STDEV(N3:N64,AF3:AF64)</f>
        <v>1.03588950681561</v>
      </c>
    </row>
    <row r="109" spans="3:26">
      <c r="C109" s="60" t="s">
        <v>12</v>
      </c>
      <c r="D109" s="154">
        <v>27.5</v>
      </c>
      <c r="E109" s="154">
        <v>32</v>
      </c>
      <c r="F109" s="154">
        <v>30.6052631578947</v>
      </c>
      <c r="G109" s="154">
        <v>0.843763053366029</v>
      </c>
      <c r="H109" s="1"/>
      <c r="I109" s="157"/>
      <c r="J109" s="157"/>
      <c r="K109" s="123"/>
      <c r="L109" s="157"/>
      <c r="M109" s="123"/>
      <c r="O109" s="1" t="s">
        <v>37</v>
      </c>
      <c r="P109" s="164">
        <v>30.8421052631579</v>
      </c>
      <c r="Q109" s="113">
        <v>0.141170850345852</v>
      </c>
      <c r="R109" s="164">
        <v>27.8333333333333</v>
      </c>
      <c r="S109" s="164">
        <v>32.5</v>
      </c>
      <c r="T109" s="1"/>
      <c r="U109" s="1" t="s">
        <v>14</v>
      </c>
      <c r="V109" s="123">
        <v>29.7105263157895</v>
      </c>
      <c r="W109" s="123">
        <v>30.8245614035088</v>
      </c>
      <c r="X109" s="123">
        <f t="shared" si="4"/>
        <v>30.2675438596492</v>
      </c>
      <c r="Y109" s="123">
        <f>AVERAGE(M3:M64,AE3:AE64)</f>
        <v>30.2675438596491</v>
      </c>
      <c r="Z109" s="89">
        <f>STDEV(M3:M64,AE3:AE64)</f>
        <v>1.05423676322094</v>
      </c>
    </row>
    <row r="110" spans="3:26">
      <c r="C110" s="60" t="s">
        <v>13</v>
      </c>
      <c r="D110" s="154">
        <v>27.5</v>
      </c>
      <c r="E110" s="154">
        <v>32</v>
      </c>
      <c r="F110" s="154">
        <v>30.5175438596491</v>
      </c>
      <c r="G110" s="154">
        <v>0.915954382640147</v>
      </c>
      <c r="H110" s="1"/>
      <c r="I110" s="157"/>
      <c r="J110" s="157"/>
      <c r="K110" s="123"/>
      <c r="L110" s="157"/>
      <c r="M110" s="123"/>
      <c r="O110" s="1" t="s">
        <v>38</v>
      </c>
      <c r="P110" s="164">
        <v>30.5146198830409</v>
      </c>
      <c r="Q110" s="113">
        <v>0.509175077217319</v>
      </c>
      <c r="R110" s="164">
        <v>28.1666666666667</v>
      </c>
      <c r="S110" s="164">
        <v>32.1666666666667</v>
      </c>
      <c r="T110" s="1"/>
      <c r="U110" s="1" t="s">
        <v>21</v>
      </c>
      <c r="V110" s="123">
        <v>30.1052631578947</v>
      </c>
      <c r="W110" s="123">
        <v>30.7105263157895</v>
      </c>
      <c r="X110" s="123">
        <f t="shared" si="4"/>
        <v>30.4078947368421</v>
      </c>
      <c r="Y110" s="123">
        <f>AVERAGE(T3:T64,AL3:AL64)</f>
        <v>30.4078947368421</v>
      </c>
      <c r="Z110" s="89">
        <f>STDEV(T3:T64,AL3:AL64)</f>
        <v>1.01877461851721</v>
      </c>
    </row>
    <row r="111" spans="3:26">
      <c r="C111" s="60" t="s">
        <v>15</v>
      </c>
      <c r="D111" s="154">
        <v>28</v>
      </c>
      <c r="E111" s="154">
        <v>32.5</v>
      </c>
      <c r="F111" s="154">
        <v>30.9912280701754</v>
      </c>
      <c r="G111" s="154">
        <v>0.831796829106893</v>
      </c>
      <c r="H111" s="1" t="s">
        <v>37</v>
      </c>
      <c r="I111" s="157">
        <f>MIN(D111:D113)</f>
        <v>27.5</v>
      </c>
      <c r="J111" s="157">
        <f>MAX(E111:E113)</f>
        <v>32.5</v>
      </c>
      <c r="K111" s="123">
        <f>AVERAGE(F111:F113)</f>
        <v>30.8421052631579</v>
      </c>
      <c r="L111" s="163"/>
      <c r="M111" s="123">
        <f>STDEV(F111:F113)</f>
        <v>0.141170850345852</v>
      </c>
      <c r="O111" s="1" t="s">
        <v>39</v>
      </c>
      <c r="P111" s="164">
        <v>30.4093567251462</v>
      </c>
      <c r="Q111" s="113">
        <v>0.367410197750804</v>
      </c>
      <c r="R111" s="164">
        <v>28</v>
      </c>
      <c r="S111" s="164">
        <v>32.3333333333333</v>
      </c>
      <c r="T111" s="1"/>
      <c r="U111" s="1" t="s">
        <v>16</v>
      </c>
      <c r="V111" s="123">
        <v>30.1052631578947</v>
      </c>
      <c r="W111" s="123">
        <v>30.859649122807</v>
      </c>
      <c r="X111" s="123">
        <f t="shared" si="4"/>
        <v>30.4824561403508</v>
      </c>
      <c r="Y111" s="123">
        <f>AVERAGE(O3:O64,AG3:AG64)</f>
        <v>30.4824561403509</v>
      </c>
      <c r="Z111" s="89">
        <f>STDEV(O3:O64,AG3:AG64)</f>
        <v>0.92633501977188</v>
      </c>
    </row>
    <row r="112" spans="3:26">
      <c r="C112" s="60" t="s">
        <v>14</v>
      </c>
      <c r="D112" s="154">
        <v>28</v>
      </c>
      <c r="E112" s="154">
        <v>32.5</v>
      </c>
      <c r="F112" s="154">
        <v>30.8245614035088</v>
      </c>
      <c r="G112" s="154">
        <v>0.873678737489274</v>
      </c>
      <c r="H112" s="1"/>
      <c r="I112" s="157"/>
      <c r="J112" s="157"/>
      <c r="K112" s="123"/>
      <c r="L112" s="157"/>
      <c r="M112" s="123"/>
      <c r="O112" s="1" t="s">
        <v>40</v>
      </c>
      <c r="P112" s="164">
        <v>30.1695906432749</v>
      </c>
      <c r="Q112" s="113">
        <v>0.257592216248353</v>
      </c>
      <c r="R112" s="164">
        <v>27.8333333333333</v>
      </c>
      <c r="S112" s="164">
        <v>31.8333333333333</v>
      </c>
      <c r="T112" s="1"/>
      <c r="U112" s="1" t="s">
        <v>10</v>
      </c>
      <c r="V112" s="123">
        <v>29.8157894736842</v>
      </c>
      <c r="W112" s="123">
        <v>29.9298245614035</v>
      </c>
      <c r="X112" s="123">
        <f t="shared" si="4"/>
        <v>29.8728070175438</v>
      </c>
      <c r="Y112" s="123">
        <f>AVERAGE(I3:I64,AA3:AA64)</f>
        <v>29.8728070175439</v>
      </c>
      <c r="Z112" s="89">
        <f>STDEV(I3:I64,AA3:AA64)</f>
        <v>0.822287451377972</v>
      </c>
    </row>
    <row r="113" spans="3:26">
      <c r="C113" s="60" t="s">
        <v>21</v>
      </c>
      <c r="D113" s="154">
        <v>27.5</v>
      </c>
      <c r="E113" s="154">
        <v>32.5</v>
      </c>
      <c r="F113" s="154">
        <v>30.7105263157895</v>
      </c>
      <c r="G113" s="154">
        <v>0.949376526713023</v>
      </c>
      <c r="H113" s="1"/>
      <c r="I113" s="157"/>
      <c r="J113" s="157"/>
      <c r="K113" s="123"/>
      <c r="L113" s="157"/>
      <c r="M113" s="123"/>
      <c r="O113" s="1" t="s">
        <v>41</v>
      </c>
      <c r="P113" s="164">
        <v>30.5</v>
      </c>
      <c r="Q113" s="113">
        <v>0.567063030136651</v>
      </c>
      <c r="R113" s="164">
        <v>27.8333333333333</v>
      </c>
      <c r="S113" s="164">
        <v>32.6666666666667</v>
      </c>
      <c r="T113" s="1"/>
      <c r="U113" s="1" t="s">
        <v>20</v>
      </c>
      <c r="V113" s="123">
        <v>29.9649122807018</v>
      </c>
      <c r="W113" s="123">
        <v>30.7543859649123</v>
      </c>
      <c r="X113" s="123">
        <f t="shared" si="4"/>
        <v>30.359649122807</v>
      </c>
      <c r="Y113" s="123">
        <f>AVERAGE(S3:S64,AK3:AK64)</f>
        <v>30.359649122807</v>
      </c>
      <c r="Z113" s="89">
        <f>STDEV(S3:S64,AK3:AK64)</f>
        <v>1.02298533266119</v>
      </c>
    </row>
    <row r="114" spans="3:26">
      <c r="C114" s="60" t="s">
        <v>16</v>
      </c>
      <c r="D114" s="154">
        <v>28.5</v>
      </c>
      <c r="E114" s="154">
        <v>32.5</v>
      </c>
      <c r="F114" s="154">
        <v>30.859649122807</v>
      </c>
      <c r="G114" s="154">
        <v>0.816976055148936</v>
      </c>
      <c r="H114" s="1" t="s">
        <v>38</v>
      </c>
      <c r="I114" s="157">
        <f>MIN(D114:D116)</f>
        <v>28</v>
      </c>
      <c r="J114" s="157">
        <f>MAX(E114:E116)</f>
        <v>32.5</v>
      </c>
      <c r="K114" s="123">
        <f>AVERAGE(F114:F116)</f>
        <v>30.5146198830409</v>
      </c>
      <c r="L114" s="163"/>
      <c r="M114" s="123">
        <f>STDEV(F114:F116)</f>
        <v>0.509175077217319</v>
      </c>
      <c r="U114" s="1" t="s">
        <v>19</v>
      </c>
      <c r="V114" s="123">
        <v>29.6052631578947</v>
      </c>
      <c r="W114" s="123">
        <v>30.8333333333333</v>
      </c>
      <c r="X114" s="123">
        <f t="shared" si="4"/>
        <v>30.219298245614</v>
      </c>
      <c r="Y114" s="123">
        <f>AVERAGE(R3:R64,AJ3:AJ64)</f>
        <v>30.219298245614</v>
      </c>
      <c r="Z114" s="89">
        <f>STDEV(R3:R64,AJ3:AJ64)</f>
        <v>1.11513142151656</v>
      </c>
    </row>
    <row r="115" spans="3:26">
      <c r="C115" s="60" t="s">
        <v>10</v>
      </c>
      <c r="D115" s="154">
        <v>28</v>
      </c>
      <c r="E115" s="154">
        <v>31.5</v>
      </c>
      <c r="F115" s="154">
        <v>29.9298245614035</v>
      </c>
      <c r="G115" s="154">
        <v>0.709870438953652</v>
      </c>
      <c r="H115" s="1"/>
      <c r="I115" s="161"/>
      <c r="J115" s="161"/>
      <c r="K115" s="123"/>
      <c r="M115" s="123"/>
      <c r="U115" s="1" t="s">
        <v>7</v>
      </c>
      <c r="V115" s="123">
        <v>29.9122807017544</v>
      </c>
      <c r="W115" s="123">
        <v>30.2105263157895</v>
      </c>
      <c r="X115" s="123">
        <f t="shared" si="4"/>
        <v>30.061403508772</v>
      </c>
      <c r="Y115" s="123">
        <f>AVERAGE(F3:F64,X3:X64)</f>
        <v>30.0614035087719</v>
      </c>
      <c r="Z115" s="89">
        <f>STDEV(F3:F64,X3:X64)</f>
        <v>0.844399432799118</v>
      </c>
    </row>
    <row r="116" spans="3:26">
      <c r="C116" s="60" t="s">
        <v>20</v>
      </c>
      <c r="D116" s="154">
        <v>28</v>
      </c>
      <c r="E116" s="154">
        <v>32.5</v>
      </c>
      <c r="F116" s="154">
        <v>30.7543859649123</v>
      </c>
      <c r="G116" s="154">
        <v>0.954887834744143</v>
      </c>
      <c r="H116" s="1"/>
      <c r="I116" s="161"/>
      <c r="J116" s="161"/>
      <c r="K116" s="123"/>
      <c r="M116" s="123"/>
      <c r="U116" s="1" t="s">
        <v>5</v>
      </c>
      <c r="V116" s="123">
        <v>29.5614035087719</v>
      </c>
      <c r="W116" s="123">
        <v>30.1842105263158</v>
      </c>
      <c r="X116" s="123">
        <f t="shared" si="4"/>
        <v>29.8728070175438</v>
      </c>
      <c r="Y116" s="123">
        <f>AVERAGE(D3:D64,V3:V64)</f>
        <v>29.8728070175439</v>
      </c>
      <c r="Z116" s="89">
        <f>STDEV(D3:D64,V3:V64)</f>
        <v>1.08654564168043</v>
      </c>
    </row>
    <row r="117" spans="3:26">
      <c r="C117" s="60" t="s">
        <v>19</v>
      </c>
      <c r="D117" s="154">
        <v>28</v>
      </c>
      <c r="E117" s="154">
        <v>33</v>
      </c>
      <c r="F117" s="154">
        <v>30.8333333333333</v>
      </c>
      <c r="G117" s="154">
        <v>0.937003836959161</v>
      </c>
      <c r="H117" s="1" t="s">
        <v>39</v>
      </c>
      <c r="I117" s="157">
        <f>MIN(D117:D119)</f>
        <v>27.5</v>
      </c>
      <c r="J117" s="157">
        <f>MAX(E117:E119)</f>
        <v>33</v>
      </c>
      <c r="K117" s="123">
        <f>AVERAGE(F117:F119)</f>
        <v>30.4093567251462</v>
      </c>
      <c r="L117" s="163"/>
      <c r="M117" s="123">
        <f>STDEV(F117:F119)</f>
        <v>0.367410197750804</v>
      </c>
      <c r="U117" s="1" t="s">
        <v>9</v>
      </c>
      <c r="V117" s="123">
        <v>29.719298245614</v>
      </c>
      <c r="W117" s="123">
        <v>29.9385964912281</v>
      </c>
      <c r="X117" s="123">
        <f t="shared" si="4"/>
        <v>29.828947368421</v>
      </c>
      <c r="Y117" s="123">
        <f>AVERAGE(H3:H64,Z3:Z64)</f>
        <v>29.8289473684211</v>
      </c>
      <c r="Z117" s="89">
        <f>STDEV(H3:H64,Z3:Z64)</f>
        <v>0.775250308902351</v>
      </c>
    </row>
    <row r="118" spans="3:26">
      <c r="C118" s="60" t="s">
        <v>7</v>
      </c>
      <c r="D118" s="154">
        <v>28.5</v>
      </c>
      <c r="E118" s="154">
        <v>32</v>
      </c>
      <c r="F118" s="154">
        <v>30.2105263157895</v>
      </c>
      <c r="G118" s="154">
        <v>0.687564077670042</v>
      </c>
      <c r="H118" s="1"/>
      <c r="I118" s="157"/>
      <c r="J118" s="157"/>
      <c r="K118" s="123"/>
      <c r="L118" s="157"/>
      <c r="M118" s="123"/>
      <c r="U118" s="1" t="s">
        <v>11</v>
      </c>
      <c r="V118" s="123">
        <v>29.7105263157895</v>
      </c>
      <c r="W118" s="123">
        <v>30.4473684210526</v>
      </c>
      <c r="X118" s="123">
        <f t="shared" si="4"/>
        <v>30.0789473684211</v>
      </c>
      <c r="Y118" s="123">
        <f>AVERAGE(J3:J64,AB3:AB64)</f>
        <v>30.0789473684211</v>
      </c>
      <c r="Z118" s="89">
        <f>STDEV(J3:J64,AB3:AB64)</f>
        <v>1.12016699799632</v>
      </c>
    </row>
    <row r="119" spans="3:26">
      <c r="C119" s="60" t="s">
        <v>5</v>
      </c>
      <c r="D119" s="154">
        <v>27.5</v>
      </c>
      <c r="E119" s="154">
        <v>32</v>
      </c>
      <c r="F119" s="154">
        <v>30.1842105263158</v>
      </c>
      <c r="G119" s="154">
        <v>0.864124138255488</v>
      </c>
      <c r="H119" s="1"/>
      <c r="I119" s="157"/>
      <c r="J119" s="157"/>
      <c r="K119" s="123"/>
      <c r="L119" s="157"/>
      <c r="M119" s="123"/>
      <c r="U119" s="1" t="s">
        <v>6</v>
      </c>
      <c r="V119" s="123">
        <v>29.5526315789474</v>
      </c>
      <c r="W119" s="123">
        <v>30.1228070175439</v>
      </c>
      <c r="X119" s="123">
        <f t="shared" si="4"/>
        <v>29.8377192982456</v>
      </c>
      <c r="Y119" s="123">
        <f>AVERAGE(E3:E64,W3:W64)</f>
        <v>29.8377192982456</v>
      </c>
      <c r="Z119" s="89">
        <f>STDEV(E3:E64,W3:W64)</f>
        <v>0.818739626118398</v>
      </c>
    </row>
    <row r="120" spans="3:26">
      <c r="C120" s="60" t="s">
        <v>9</v>
      </c>
      <c r="D120" s="154">
        <v>28</v>
      </c>
      <c r="E120" s="154">
        <v>32</v>
      </c>
      <c r="F120" s="154">
        <v>29.9385964912281</v>
      </c>
      <c r="G120" s="154">
        <v>0.681844762905571</v>
      </c>
      <c r="H120" s="1" t="s">
        <v>40</v>
      </c>
      <c r="I120" s="157">
        <f>MIN(D120:D122)</f>
        <v>27.5</v>
      </c>
      <c r="J120" s="157">
        <f>MAX(E120:E122)</f>
        <v>32</v>
      </c>
      <c r="K120" s="123">
        <f>AVERAGE(F120:F122)</f>
        <v>30.1695906432749</v>
      </c>
      <c r="L120" s="163"/>
      <c r="M120" s="123">
        <f>STDEV(F120:F122)</f>
        <v>0.257592216248353</v>
      </c>
      <c r="U120" s="1" t="s">
        <v>22</v>
      </c>
      <c r="V120" s="123">
        <v>29.8245614035088</v>
      </c>
      <c r="W120" s="123">
        <v>30.7017543859649</v>
      </c>
      <c r="X120" s="123">
        <f t="shared" si="4"/>
        <v>30.2631578947368</v>
      </c>
      <c r="Y120" s="123">
        <f>AVERAGE(U3:U64,AM3:AM64)</f>
        <v>30.2631578947368</v>
      </c>
      <c r="Z120" s="89">
        <f>STDEV(U3:U64,AM3:AM64)</f>
        <v>1.11349431317277</v>
      </c>
    </row>
    <row r="121" spans="3:26">
      <c r="C121" s="60" t="s">
        <v>11</v>
      </c>
      <c r="D121" s="154">
        <v>27.5</v>
      </c>
      <c r="E121" s="154">
        <v>32</v>
      </c>
      <c r="F121" s="154">
        <v>30.4473684210526</v>
      </c>
      <c r="G121" s="154">
        <v>0.919453499010202</v>
      </c>
      <c r="H121" s="1"/>
      <c r="I121" s="157"/>
      <c r="J121" s="157"/>
      <c r="K121" s="123"/>
      <c r="L121" s="157"/>
      <c r="M121" s="123"/>
      <c r="U121" s="1" t="s">
        <v>8</v>
      </c>
      <c r="V121" s="123">
        <v>29.5526315789474</v>
      </c>
      <c r="W121" s="123">
        <v>29.859649122807</v>
      </c>
      <c r="X121" s="123">
        <f t="shared" si="4"/>
        <v>29.7061403508772</v>
      </c>
      <c r="Y121" s="123">
        <f>AVERAGE(G3:G64,Y3:Y64)</f>
        <v>29.7061403508772</v>
      </c>
      <c r="Z121" s="89">
        <f>STDEV(G3:G64,Y3:Y64)</f>
        <v>0.746115022060949</v>
      </c>
    </row>
    <row r="122" spans="3:26">
      <c r="C122" s="60" t="s">
        <v>6</v>
      </c>
      <c r="D122" s="154">
        <v>28</v>
      </c>
      <c r="E122" s="154">
        <v>31.5</v>
      </c>
      <c r="F122" s="154">
        <v>30.1228070175439</v>
      </c>
      <c r="G122" s="154">
        <v>0.683221764839115</v>
      </c>
      <c r="H122" s="1"/>
      <c r="I122" s="157"/>
      <c r="J122" s="157"/>
      <c r="K122" s="123"/>
      <c r="L122" s="157"/>
      <c r="M122" s="123"/>
      <c r="U122" s="1" t="s">
        <v>18</v>
      </c>
      <c r="V122" s="123">
        <v>29.8771929824561</v>
      </c>
      <c r="W122" s="123">
        <v>30.9385964912281</v>
      </c>
      <c r="X122" s="123">
        <f t="shared" si="4"/>
        <v>30.4078947368421</v>
      </c>
      <c r="Y122" s="123">
        <f>AVERAGE(Q3:Q64,AI3:AI64)</f>
        <v>30.4078947368421</v>
      </c>
      <c r="Z122" s="89">
        <f>STDEV(Q3:Q64,AI3:AI64)</f>
        <v>1.19097972140008</v>
      </c>
    </row>
    <row r="123" spans="3:13">
      <c r="C123" s="60" t="s">
        <v>22</v>
      </c>
      <c r="D123" s="154">
        <v>27.5</v>
      </c>
      <c r="E123" s="154">
        <v>32.5</v>
      </c>
      <c r="F123" s="154">
        <v>30.7017543859649</v>
      </c>
      <c r="G123" s="154">
        <v>1.01708463408027</v>
      </c>
      <c r="H123" s="1" t="s">
        <v>41</v>
      </c>
      <c r="I123" s="157">
        <f>MIN(D123:D125)</f>
        <v>27.5</v>
      </c>
      <c r="J123" s="157">
        <f>MAX(E123:E125)</f>
        <v>34</v>
      </c>
      <c r="K123" s="123">
        <f>AVERAGE(F123:F125)</f>
        <v>30.5</v>
      </c>
      <c r="L123" s="163"/>
      <c r="M123" s="123">
        <f>STDEV(F123:F125)</f>
        <v>0.567063030136651</v>
      </c>
    </row>
    <row r="124" spans="3:7">
      <c r="C124" s="60" t="s">
        <v>8</v>
      </c>
      <c r="D124" s="154">
        <v>28</v>
      </c>
      <c r="E124" s="154">
        <v>31.5</v>
      </c>
      <c r="F124" s="154">
        <v>29.859649122807</v>
      </c>
      <c r="G124" s="154">
        <v>0.632133476276628</v>
      </c>
    </row>
    <row r="125" spans="3:7">
      <c r="C125" s="60" t="s">
        <v>18</v>
      </c>
      <c r="D125" s="154">
        <v>28</v>
      </c>
      <c r="E125" s="154">
        <v>34</v>
      </c>
      <c r="F125" s="154">
        <v>30.9385964912281</v>
      </c>
      <c r="G125" s="154">
        <v>0.995840346133591</v>
      </c>
    </row>
  </sheetData>
  <mergeCells count="5">
    <mergeCell ref="D1:U1"/>
    <mergeCell ref="V1:AM1"/>
    <mergeCell ref="A1:A2"/>
    <mergeCell ref="B1:B2"/>
    <mergeCell ref="C1:C2"/>
  </mergeCells>
  <pageMargins left="0.75" right="0.75" top="1" bottom="1" header="0.5" footer="0.5"/>
  <headerFooter/>
  <ignoredErrors>
    <ignoredError sqref="I108:K108 M91 K88 M92:M93 K89:K90 K103 M101:M102 K101:K102 M100 K100 M98:M99 K98:K99 M97 K97 M95:M96 K95:K96 M94 K94 M88:M90 K92:K93 M108:M114 M120 M117 M123 I88:J103 K91 M103 I109:K123" formulaRange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11"/>
  <sheetViews>
    <sheetView zoomScale="85" zoomScaleNormal="85" workbookViewId="0">
      <pane xSplit="3" ySplit="2" topLeftCell="D73" activePane="bottomRight" state="frozen"/>
      <selection/>
      <selection pane="topRight"/>
      <selection pane="bottomLeft"/>
      <selection pane="bottomRight" activeCell="W99" sqref="W99"/>
    </sheetView>
  </sheetViews>
  <sheetFormatPr defaultColWidth="9.14285714285714" defaultRowHeight="15"/>
  <cols>
    <col min="1" max="1" width="5" customWidth="1"/>
    <col min="2" max="2" width="7" customWidth="1"/>
    <col min="3" max="3" width="12.8571428571429" customWidth="1"/>
    <col min="4" max="39" width="4.71428571428571" customWidth="1"/>
  </cols>
  <sheetData>
    <row r="1" spans="1:39">
      <c r="A1" s="84" t="s">
        <v>0</v>
      </c>
      <c r="B1" s="60" t="s">
        <v>1</v>
      </c>
      <c r="C1" s="60" t="s">
        <v>2</v>
      </c>
      <c r="D1" s="85" t="s">
        <v>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94" t="s">
        <v>4</v>
      </c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>
      <c r="A2" s="86"/>
      <c r="B2" s="87"/>
      <c r="C2" s="87"/>
      <c r="D2" t="s">
        <v>5</v>
      </c>
      <c r="E2" t="s">
        <v>6</v>
      </c>
      <c r="F2" t="s">
        <v>7</v>
      </c>
      <c r="G2" t="s">
        <v>8</v>
      </c>
      <c r="H2" t="s">
        <v>9</v>
      </c>
      <c r="I2" t="s">
        <v>10</v>
      </c>
      <c r="J2" t="s">
        <v>11</v>
      </c>
      <c r="K2" t="s">
        <v>12</v>
      </c>
      <c r="L2" t="s">
        <v>13</v>
      </c>
      <c r="M2" t="s">
        <v>14</v>
      </c>
      <c r="N2" t="s">
        <v>15</v>
      </c>
      <c r="O2" t="s">
        <v>16</v>
      </c>
      <c r="P2" t="s">
        <v>17</v>
      </c>
      <c r="Q2" t="s">
        <v>18</v>
      </c>
      <c r="R2" t="s">
        <v>19</v>
      </c>
      <c r="S2" t="s">
        <v>20</v>
      </c>
      <c r="T2" t="s">
        <v>21</v>
      </c>
      <c r="U2" t="s">
        <v>22</v>
      </c>
      <c r="V2" t="s">
        <v>5</v>
      </c>
      <c r="W2" t="s">
        <v>6</v>
      </c>
      <c r="X2" t="s">
        <v>7</v>
      </c>
      <c r="Y2" t="s">
        <v>8</v>
      </c>
      <c r="Z2" t="s">
        <v>9</v>
      </c>
      <c r="AA2" t="s">
        <v>10</v>
      </c>
      <c r="AB2" t="s">
        <v>11</v>
      </c>
      <c r="AC2" t="s">
        <v>12</v>
      </c>
      <c r="AD2" t="s">
        <v>13</v>
      </c>
      <c r="AE2" t="s">
        <v>14</v>
      </c>
      <c r="AF2" t="s">
        <v>15</v>
      </c>
      <c r="AG2" t="s">
        <v>16</v>
      </c>
      <c r="AH2" t="s">
        <v>17</v>
      </c>
      <c r="AI2" t="s">
        <v>18</v>
      </c>
      <c r="AJ2" t="s">
        <v>19</v>
      </c>
      <c r="AK2" t="s">
        <v>20</v>
      </c>
      <c r="AL2" t="s">
        <v>21</v>
      </c>
      <c r="AM2" t="s">
        <v>22</v>
      </c>
    </row>
    <row r="3" spans="1:39">
      <c r="A3" s="88">
        <v>0</v>
      </c>
      <c r="B3" s="89" t="s">
        <v>23</v>
      </c>
      <c r="C3" s="90">
        <v>45011</v>
      </c>
      <c r="D3" s="110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  <c r="P3" s="111"/>
      <c r="Q3" s="111"/>
      <c r="R3" s="111"/>
      <c r="S3" s="111"/>
      <c r="T3" s="111"/>
      <c r="U3" s="112"/>
      <c r="V3" s="111"/>
      <c r="W3" s="111"/>
      <c r="X3" s="111"/>
      <c r="Y3" s="111"/>
      <c r="Z3" s="111"/>
      <c r="AA3" s="111"/>
      <c r="AB3" s="111"/>
      <c r="AC3" s="111"/>
      <c r="AD3" s="111"/>
      <c r="AE3" s="111"/>
      <c r="AF3" s="111"/>
      <c r="AG3" s="111"/>
      <c r="AH3" s="111"/>
      <c r="AI3" s="111"/>
      <c r="AJ3" s="111"/>
      <c r="AK3" s="111"/>
      <c r="AL3" s="111"/>
      <c r="AM3" s="112"/>
    </row>
    <row r="4" spans="1:39">
      <c r="A4" s="88">
        <v>1</v>
      </c>
      <c r="B4" s="89" t="s">
        <v>24</v>
      </c>
      <c r="C4" s="90">
        <v>45012</v>
      </c>
      <c r="D4" s="110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  <c r="P4" s="111"/>
      <c r="Q4" s="111"/>
      <c r="R4" s="111"/>
      <c r="S4" s="111"/>
      <c r="T4" s="111"/>
      <c r="U4" s="112"/>
      <c r="V4" s="111"/>
      <c r="W4" s="111"/>
      <c r="X4" s="111"/>
      <c r="Y4" s="111"/>
      <c r="Z4" s="111"/>
      <c r="AA4" s="111"/>
      <c r="AB4" s="111"/>
      <c r="AC4" s="111"/>
      <c r="AD4" s="111"/>
      <c r="AE4" s="111"/>
      <c r="AF4" s="111"/>
      <c r="AG4" s="111"/>
      <c r="AH4" s="111"/>
      <c r="AI4" s="111"/>
      <c r="AJ4" s="111"/>
      <c r="AK4" s="111"/>
      <c r="AL4" s="111"/>
      <c r="AM4" s="112"/>
    </row>
    <row r="5" spans="1:39">
      <c r="A5" s="88">
        <v>2</v>
      </c>
      <c r="B5" s="89" t="s">
        <v>25</v>
      </c>
      <c r="C5" s="90">
        <v>45013</v>
      </c>
      <c r="D5" s="110"/>
      <c r="E5" s="111"/>
      <c r="F5" s="111"/>
      <c r="G5" s="111"/>
      <c r="H5" s="111"/>
      <c r="I5" s="111"/>
      <c r="J5" s="111"/>
      <c r="K5" s="111"/>
      <c r="L5" s="111"/>
      <c r="M5" s="111"/>
      <c r="N5" s="111"/>
      <c r="O5" s="111"/>
      <c r="P5" s="111"/>
      <c r="Q5" s="111"/>
      <c r="R5" s="111"/>
      <c r="S5" s="111"/>
      <c r="T5" s="111"/>
      <c r="U5" s="112"/>
      <c r="V5" s="111"/>
      <c r="W5" s="111"/>
      <c r="X5" s="111"/>
      <c r="Y5" s="111"/>
      <c r="Z5" s="111"/>
      <c r="AA5" s="111"/>
      <c r="AB5" s="111"/>
      <c r="AC5" s="111"/>
      <c r="AD5" s="111"/>
      <c r="AE5" s="111"/>
      <c r="AF5" s="111"/>
      <c r="AG5" s="111"/>
      <c r="AH5" s="111"/>
      <c r="AI5" s="111"/>
      <c r="AJ5" s="111"/>
      <c r="AK5" s="111"/>
      <c r="AL5" s="111"/>
      <c r="AM5" s="112"/>
    </row>
    <row r="6" spans="1:39">
      <c r="A6" s="88">
        <v>3</v>
      </c>
      <c r="B6" s="89" t="s">
        <v>26</v>
      </c>
      <c r="C6" s="90">
        <v>45014</v>
      </c>
      <c r="D6" s="110"/>
      <c r="E6" s="111"/>
      <c r="F6" s="111"/>
      <c r="G6" s="111"/>
      <c r="H6" s="111"/>
      <c r="I6" s="111"/>
      <c r="J6" s="111"/>
      <c r="K6" s="111"/>
      <c r="L6" s="111"/>
      <c r="M6" s="111"/>
      <c r="N6" s="111"/>
      <c r="O6" s="111"/>
      <c r="P6" s="111"/>
      <c r="Q6" s="111"/>
      <c r="R6" s="111"/>
      <c r="S6" s="111"/>
      <c r="T6" s="111"/>
      <c r="U6" s="112"/>
      <c r="V6" s="111"/>
      <c r="W6" s="111"/>
      <c r="X6" s="111"/>
      <c r="Y6" s="111"/>
      <c r="Z6" s="111"/>
      <c r="AA6" s="111"/>
      <c r="AB6" s="111"/>
      <c r="AC6" s="111"/>
      <c r="AD6" s="111"/>
      <c r="AE6" s="111"/>
      <c r="AF6" s="111"/>
      <c r="AG6" s="111"/>
      <c r="AH6" s="111"/>
      <c r="AI6" s="111"/>
      <c r="AJ6" s="111"/>
      <c r="AK6" s="111"/>
      <c r="AL6" s="111"/>
      <c r="AM6" s="112"/>
    </row>
    <row r="7" spans="1:39">
      <c r="A7" s="88">
        <v>4</v>
      </c>
      <c r="B7" t="s">
        <v>27</v>
      </c>
      <c r="C7" s="90">
        <v>45015</v>
      </c>
      <c r="D7" s="110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2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2"/>
    </row>
    <row r="8" spans="1:39">
      <c r="A8" s="88">
        <v>5</v>
      </c>
      <c r="B8" t="s">
        <v>28</v>
      </c>
      <c r="C8" s="90">
        <v>45016</v>
      </c>
      <c r="D8" s="110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2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2"/>
    </row>
    <row r="9" spans="1:39">
      <c r="A9" s="88">
        <v>6</v>
      </c>
      <c r="B9" t="s">
        <v>29</v>
      </c>
      <c r="C9" s="90">
        <v>45017</v>
      </c>
      <c r="D9" s="110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2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2"/>
    </row>
    <row r="10" spans="1:40">
      <c r="A10" s="88">
        <v>7</v>
      </c>
      <c r="B10" t="s">
        <v>23</v>
      </c>
      <c r="C10" s="90">
        <v>45018</v>
      </c>
      <c r="D10" s="110">
        <v>7.68</v>
      </c>
      <c r="E10" s="111">
        <v>7.58</v>
      </c>
      <c r="F10" s="111">
        <v>7.68</v>
      </c>
      <c r="G10" s="111">
        <v>7.61</v>
      </c>
      <c r="H10" s="111">
        <v>7.6</v>
      </c>
      <c r="I10" s="111">
        <v>7.72</v>
      </c>
      <c r="J10" s="111">
        <v>7.62</v>
      </c>
      <c r="K10" s="111">
        <v>7.79</v>
      </c>
      <c r="L10" s="111">
        <v>7.8</v>
      </c>
      <c r="M10" s="111">
        <v>7.75</v>
      </c>
      <c r="N10" s="111">
        <v>7.75</v>
      </c>
      <c r="O10" s="111">
        <v>7.75</v>
      </c>
      <c r="P10" s="111">
        <v>7.76</v>
      </c>
      <c r="Q10" s="111">
        <v>7.66</v>
      </c>
      <c r="R10" s="111">
        <v>7.66</v>
      </c>
      <c r="S10" s="111">
        <v>7.74</v>
      </c>
      <c r="T10" s="111">
        <v>7.73</v>
      </c>
      <c r="U10" s="112">
        <v>7.63</v>
      </c>
      <c r="V10" s="111">
        <v>7.69</v>
      </c>
      <c r="W10" s="111">
        <v>7.6</v>
      </c>
      <c r="X10" s="111">
        <v>7.69</v>
      </c>
      <c r="Y10" s="111">
        <v>7.62</v>
      </c>
      <c r="Z10" s="111">
        <v>7.61</v>
      </c>
      <c r="AA10" s="111">
        <v>7.73</v>
      </c>
      <c r="AB10" s="111">
        <v>7.64</v>
      </c>
      <c r="AC10" s="111">
        <v>7.77</v>
      </c>
      <c r="AD10" s="111">
        <v>7.79</v>
      </c>
      <c r="AE10" s="111">
        <v>7.73</v>
      </c>
      <c r="AF10" s="111">
        <v>7.76</v>
      </c>
      <c r="AG10" s="111">
        <v>7.73</v>
      </c>
      <c r="AH10" s="111">
        <v>7.74</v>
      </c>
      <c r="AI10" s="111">
        <v>7.61</v>
      </c>
      <c r="AJ10" s="111">
        <v>7.67</v>
      </c>
      <c r="AK10" s="111">
        <v>7.76</v>
      </c>
      <c r="AL10" s="111">
        <v>7.75</v>
      </c>
      <c r="AM10" s="114"/>
      <c r="AN10" s="115">
        <v>7</v>
      </c>
    </row>
    <row r="11" spans="1:39">
      <c r="A11" s="88">
        <v>8</v>
      </c>
      <c r="B11" s="89" t="s">
        <v>24</v>
      </c>
      <c r="C11" s="90">
        <v>45019</v>
      </c>
      <c r="D11" s="110"/>
      <c r="E11" s="111"/>
      <c r="F11" s="111"/>
      <c r="G11" s="111"/>
      <c r="H11" s="111"/>
      <c r="I11" s="111"/>
      <c r="J11" s="111"/>
      <c r="K11" s="111"/>
      <c r="L11" s="111"/>
      <c r="M11" s="111"/>
      <c r="N11" s="111"/>
      <c r="O11" s="111"/>
      <c r="P11" s="111"/>
      <c r="Q11" s="111"/>
      <c r="R11" s="111"/>
      <c r="S11" s="111"/>
      <c r="T11" s="111"/>
      <c r="U11" s="112"/>
      <c r="V11" s="111"/>
      <c r="W11" s="111"/>
      <c r="X11" s="111"/>
      <c r="Y11" s="111"/>
      <c r="Z11" s="111"/>
      <c r="AA11" s="111"/>
      <c r="AB11" s="111"/>
      <c r="AC11" s="111"/>
      <c r="AD11" s="111"/>
      <c r="AE11" s="111"/>
      <c r="AF11" s="111"/>
      <c r="AG11" s="111"/>
      <c r="AH11" s="111"/>
      <c r="AI11" s="111"/>
      <c r="AJ11" s="111"/>
      <c r="AK11" s="111"/>
      <c r="AL11" s="111"/>
      <c r="AM11" s="112"/>
    </row>
    <row r="12" spans="1:39">
      <c r="A12" s="88">
        <v>9</v>
      </c>
      <c r="B12" s="89" t="s">
        <v>25</v>
      </c>
      <c r="C12" s="90">
        <v>45020</v>
      </c>
      <c r="D12" s="110"/>
      <c r="E12" s="111"/>
      <c r="F12" s="111"/>
      <c r="G12" s="111"/>
      <c r="H12" s="111"/>
      <c r="I12" s="111"/>
      <c r="J12" s="111"/>
      <c r="K12" s="111"/>
      <c r="L12" s="111"/>
      <c r="M12" s="111"/>
      <c r="N12" s="111"/>
      <c r="O12" s="111"/>
      <c r="P12" s="111"/>
      <c r="Q12" s="111"/>
      <c r="R12" s="111"/>
      <c r="S12" s="111"/>
      <c r="T12" s="111"/>
      <c r="U12" s="112"/>
      <c r="V12" s="111"/>
      <c r="W12" s="111"/>
      <c r="X12" s="111"/>
      <c r="Y12" s="111"/>
      <c r="Z12" s="111"/>
      <c r="AA12" s="111"/>
      <c r="AB12" s="111"/>
      <c r="AC12" s="111"/>
      <c r="AD12" s="111"/>
      <c r="AE12" s="111"/>
      <c r="AF12" s="111"/>
      <c r="AG12" s="111"/>
      <c r="AH12" s="111"/>
      <c r="AI12" s="111"/>
      <c r="AJ12" s="111"/>
      <c r="AK12" s="111"/>
      <c r="AL12" s="111"/>
      <c r="AM12" s="112"/>
    </row>
    <row r="13" spans="1:39">
      <c r="A13" s="88">
        <v>10</v>
      </c>
      <c r="B13" s="89" t="s">
        <v>26</v>
      </c>
      <c r="C13" s="90">
        <v>45021</v>
      </c>
      <c r="D13" s="110"/>
      <c r="E13" s="111"/>
      <c r="F13" s="111"/>
      <c r="G13" s="111"/>
      <c r="H13" s="111"/>
      <c r="I13" s="111"/>
      <c r="J13" s="111"/>
      <c r="K13" s="111"/>
      <c r="L13" s="111"/>
      <c r="M13" s="111"/>
      <c r="N13" s="111"/>
      <c r="O13" s="111"/>
      <c r="P13" s="111"/>
      <c r="Q13" s="111"/>
      <c r="R13" s="111"/>
      <c r="S13" s="111"/>
      <c r="T13" s="111"/>
      <c r="U13" s="112"/>
      <c r="V13" s="111"/>
      <c r="W13" s="111"/>
      <c r="X13" s="111"/>
      <c r="Y13" s="111"/>
      <c r="Z13" s="111"/>
      <c r="AA13" s="111"/>
      <c r="AB13" s="111"/>
      <c r="AC13" s="111"/>
      <c r="AD13" s="111"/>
      <c r="AE13" s="111"/>
      <c r="AF13" s="111"/>
      <c r="AG13" s="111"/>
      <c r="AH13" s="111"/>
      <c r="AI13" s="111"/>
      <c r="AJ13" s="111"/>
      <c r="AK13" s="111"/>
      <c r="AL13" s="111"/>
      <c r="AM13" s="112"/>
    </row>
    <row r="14" spans="1:39">
      <c r="A14" s="88">
        <v>11</v>
      </c>
      <c r="B14" t="s">
        <v>27</v>
      </c>
      <c r="C14" s="90">
        <v>45022</v>
      </c>
      <c r="D14" s="110"/>
      <c r="E14" s="111"/>
      <c r="F14" s="111"/>
      <c r="G14" s="111"/>
      <c r="H14" s="111"/>
      <c r="I14" s="111"/>
      <c r="J14" s="111"/>
      <c r="K14" s="111"/>
      <c r="L14" s="111"/>
      <c r="M14" s="111"/>
      <c r="N14" s="111"/>
      <c r="O14" s="111"/>
      <c r="P14" s="111"/>
      <c r="Q14" s="111"/>
      <c r="R14" s="111"/>
      <c r="S14" s="111"/>
      <c r="T14" s="111"/>
      <c r="U14" s="112"/>
      <c r="V14" s="111"/>
      <c r="W14" s="111"/>
      <c r="X14" s="111"/>
      <c r="Y14" s="111"/>
      <c r="Z14" s="111"/>
      <c r="AA14" s="111"/>
      <c r="AB14" s="111"/>
      <c r="AC14" s="111"/>
      <c r="AD14" s="111"/>
      <c r="AE14" s="111"/>
      <c r="AF14" s="111"/>
      <c r="AG14" s="111"/>
      <c r="AH14" s="111"/>
      <c r="AI14" s="111"/>
      <c r="AJ14" s="111"/>
      <c r="AK14" s="111"/>
      <c r="AL14" s="111"/>
      <c r="AM14" s="112"/>
    </row>
    <row r="15" spans="1:39">
      <c r="A15" s="88">
        <v>12</v>
      </c>
      <c r="B15" t="s">
        <v>28</v>
      </c>
      <c r="C15" s="90">
        <v>45023</v>
      </c>
      <c r="D15" s="110"/>
      <c r="E15" s="111"/>
      <c r="F15" s="111"/>
      <c r="G15" s="111"/>
      <c r="H15" s="111"/>
      <c r="I15" s="111"/>
      <c r="J15" s="111"/>
      <c r="K15" s="111"/>
      <c r="L15" s="111"/>
      <c r="M15" s="111"/>
      <c r="N15" s="111"/>
      <c r="O15" s="111"/>
      <c r="P15" s="111"/>
      <c r="Q15" s="111"/>
      <c r="R15" s="111"/>
      <c r="S15" s="111"/>
      <c r="T15" s="111"/>
      <c r="U15" s="112"/>
      <c r="V15" s="111"/>
      <c r="W15" s="111"/>
      <c r="X15" s="111"/>
      <c r="Y15" s="111"/>
      <c r="Z15" s="111"/>
      <c r="AA15" s="111"/>
      <c r="AB15" s="111"/>
      <c r="AC15" s="111"/>
      <c r="AD15" s="111"/>
      <c r="AE15" s="111"/>
      <c r="AF15" s="111"/>
      <c r="AG15" s="111"/>
      <c r="AH15" s="111"/>
      <c r="AI15" s="111"/>
      <c r="AJ15" s="111"/>
      <c r="AK15" s="111"/>
      <c r="AL15" s="111"/>
      <c r="AM15" s="112"/>
    </row>
    <row r="16" spans="1:39">
      <c r="A16" s="88">
        <v>13</v>
      </c>
      <c r="B16" t="s">
        <v>29</v>
      </c>
      <c r="C16" s="90">
        <v>45024</v>
      </c>
      <c r="D16" s="110">
        <v>7.76</v>
      </c>
      <c r="E16" s="111">
        <v>7.67</v>
      </c>
      <c r="F16" s="111">
        <v>7.77</v>
      </c>
      <c r="G16" s="111">
        <v>7.71</v>
      </c>
      <c r="H16" s="111">
        <v>7.67</v>
      </c>
      <c r="I16" s="111">
        <v>7.86</v>
      </c>
      <c r="J16" s="111">
        <v>7.71</v>
      </c>
      <c r="K16" s="111">
        <v>7.86</v>
      </c>
      <c r="L16" s="111">
        <v>7.87</v>
      </c>
      <c r="M16" s="111">
        <v>7.87</v>
      </c>
      <c r="N16" s="111">
        <v>7.86</v>
      </c>
      <c r="O16" s="111">
        <v>7.85</v>
      </c>
      <c r="P16" s="111">
        <v>7.86</v>
      </c>
      <c r="Q16" s="111">
        <v>7.7</v>
      </c>
      <c r="R16" s="111">
        <v>7.8</v>
      </c>
      <c r="S16" s="111">
        <v>7.84</v>
      </c>
      <c r="T16" s="111">
        <v>7.81</v>
      </c>
      <c r="U16" s="112">
        <v>7.7</v>
      </c>
      <c r="V16" s="111">
        <v>7.73</v>
      </c>
      <c r="W16" s="111">
        <v>7.64</v>
      </c>
      <c r="X16" s="111">
        <v>7.72</v>
      </c>
      <c r="Y16" s="111">
        <v>7.63</v>
      </c>
      <c r="Z16" s="111">
        <v>7.63</v>
      </c>
      <c r="AA16" s="111">
        <v>7.78</v>
      </c>
      <c r="AB16" s="111">
        <v>7.64</v>
      </c>
      <c r="AC16" s="111">
        <v>7.78</v>
      </c>
      <c r="AD16" s="111">
        <v>7.8</v>
      </c>
      <c r="AE16" s="111">
        <v>7.79</v>
      </c>
      <c r="AF16" s="113">
        <v>7.8</v>
      </c>
      <c r="AG16" s="111">
        <v>7.77</v>
      </c>
      <c r="AH16" s="111">
        <v>7.78</v>
      </c>
      <c r="AI16" s="111">
        <v>7.63</v>
      </c>
      <c r="AJ16" s="111">
        <v>7.74</v>
      </c>
      <c r="AK16" s="111">
        <v>7.79</v>
      </c>
      <c r="AL16" s="111">
        <v>7.77</v>
      </c>
      <c r="AM16" s="112">
        <v>7.62</v>
      </c>
    </row>
    <row r="17" spans="1:39">
      <c r="A17" s="88">
        <v>14</v>
      </c>
      <c r="B17" t="s">
        <v>23</v>
      </c>
      <c r="C17" s="90">
        <v>45025</v>
      </c>
      <c r="D17" s="110"/>
      <c r="E17" s="111"/>
      <c r="F17" s="111"/>
      <c r="G17" s="111"/>
      <c r="H17" s="111"/>
      <c r="I17" s="111"/>
      <c r="J17" s="111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2"/>
      <c r="V17" s="111"/>
      <c r="W17" s="111"/>
      <c r="X17" s="111"/>
      <c r="Y17" s="111"/>
      <c r="Z17" s="111"/>
      <c r="AA17" s="111"/>
      <c r="AB17" s="111"/>
      <c r="AC17" s="111"/>
      <c r="AD17" s="111"/>
      <c r="AE17" s="111"/>
      <c r="AF17" s="111"/>
      <c r="AG17" s="111"/>
      <c r="AH17" s="111"/>
      <c r="AI17" s="111"/>
      <c r="AJ17" s="111"/>
      <c r="AK17" s="111"/>
      <c r="AL17" s="111"/>
      <c r="AM17" s="112"/>
    </row>
    <row r="18" spans="1:39">
      <c r="A18" s="88">
        <v>15</v>
      </c>
      <c r="B18" s="89" t="s">
        <v>24</v>
      </c>
      <c r="C18" s="90">
        <v>45026</v>
      </c>
      <c r="D18" s="110"/>
      <c r="E18" s="111"/>
      <c r="F18" s="111"/>
      <c r="G18" s="111"/>
      <c r="H18" s="111"/>
      <c r="I18" s="111"/>
      <c r="J18" s="111"/>
      <c r="K18" s="111"/>
      <c r="L18" s="111"/>
      <c r="M18" s="111"/>
      <c r="N18" s="111"/>
      <c r="O18" s="111"/>
      <c r="P18" s="111"/>
      <c r="Q18" s="111"/>
      <c r="R18" s="111"/>
      <c r="S18" s="111"/>
      <c r="T18" s="111"/>
      <c r="U18" s="112"/>
      <c r="V18" s="111"/>
      <c r="W18" s="111"/>
      <c r="X18" s="111"/>
      <c r="Y18" s="111"/>
      <c r="Z18" s="111"/>
      <c r="AA18" s="111"/>
      <c r="AB18" s="111"/>
      <c r="AC18" s="111"/>
      <c r="AD18" s="111"/>
      <c r="AE18" s="111"/>
      <c r="AF18" s="111"/>
      <c r="AG18" s="111"/>
      <c r="AH18" s="111"/>
      <c r="AI18" s="111"/>
      <c r="AJ18" s="111"/>
      <c r="AK18" s="111"/>
      <c r="AL18" s="111"/>
      <c r="AM18" s="112"/>
    </row>
    <row r="19" spans="1:39">
      <c r="A19" s="88">
        <v>16</v>
      </c>
      <c r="B19" s="89" t="s">
        <v>25</v>
      </c>
      <c r="C19" s="90">
        <v>45027</v>
      </c>
      <c r="D19" s="110"/>
      <c r="E19" s="111"/>
      <c r="F19" s="111"/>
      <c r="G19" s="111"/>
      <c r="H19" s="111"/>
      <c r="I19" s="111"/>
      <c r="J19" s="111"/>
      <c r="K19" s="111"/>
      <c r="L19" s="111"/>
      <c r="M19" s="111"/>
      <c r="N19" s="111"/>
      <c r="O19" s="111"/>
      <c r="P19" s="111"/>
      <c r="Q19" s="111"/>
      <c r="R19" s="111"/>
      <c r="S19" s="111"/>
      <c r="T19" s="111"/>
      <c r="U19" s="112"/>
      <c r="V19" s="111"/>
      <c r="W19" s="111"/>
      <c r="X19" s="111"/>
      <c r="Y19" s="111"/>
      <c r="Z19" s="111"/>
      <c r="AA19" s="111"/>
      <c r="AB19" s="111"/>
      <c r="AC19" s="111"/>
      <c r="AD19" s="111"/>
      <c r="AE19" s="111"/>
      <c r="AF19" s="111"/>
      <c r="AG19" s="111"/>
      <c r="AH19" s="111"/>
      <c r="AI19" s="111"/>
      <c r="AJ19" s="111"/>
      <c r="AK19" s="111"/>
      <c r="AL19" s="111"/>
      <c r="AM19" s="112"/>
    </row>
    <row r="20" spans="1:39">
      <c r="A20" s="88">
        <v>17</v>
      </c>
      <c r="B20" s="89" t="s">
        <v>26</v>
      </c>
      <c r="C20" s="90">
        <v>45028</v>
      </c>
      <c r="D20" s="110"/>
      <c r="E20" s="111"/>
      <c r="F20" s="111"/>
      <c r="G20" s="111"/>
      <c r="H20" s="111"/>
      <c r="I20" s="111"/>
      <c r="J20" s="111"/>
      <c r="K20" s="111"/>
      <c r="L20" s="111"/>
      <c r="M20" s="111"/>
      <c r="N20" s="111"/>
      <c r="O20" s="111"/>
      <c r="P20" s="111"/>
      <c r="Q20" s="111"/>
      <c r="R20" s="111"/>
      <c r="S20" s="111"/>
      <c r="T20" s="111"/>
      <c r="U20" s="112"/>
      <c r="V20" s="111"/>
      <c r="W20" s="111"/>
      <c r="X20" s="111"/>
      <c r="Y20" s="111"/>
      <c r="Z20" s="111"/>
      <c r="AA20" s="111"/>
      <c r="AB20" s="111"/>
      <c r="AC20" s="111"/>
      <c r="AD20" s="111"/>
      <c r="AE20" s="111"/>
      <c r="AF20" s="111"/>
      <c r="AG20" s="111"/>
      <c r="AH20" s="111"/>
      <c r="AI20" s="111"/>
      <c r="AJ20" s="111"/>
      <c r="AK20" s="111"/>
      <c r="AL20" s="111"/>
      <c r="AM20" s="112"/>
    </row>
    <row r="21" spans="1:39">
      <c r="A21" s="88">
        <v>18</v>
      </c>
      <c r="B21" t="s">
        <v>27</v>
      </c>
      <c r="C21" s="90">
        <v>45029</v>
      </c>
      <c r="D21" s="110"/>
      <c r="E21" s="111"/>
      <c r="F21" s="111"/>
      <c r="G21" s="111"/>
      <c r="H21" s="111"/>
      <c r="I21" s="111"/>
      <c r="J21" s="111"/>
      <c r="K21" s="111"/>
      <c r="L21" s="111"/>
      <c r="M21" s="111"/>
      <c r="N21" s="111"/>
      <c r="O21" s="111"/>
      <c r="P21" s="111"/>
      <c r="Q21" s="111"/>
      <c r="R21" s="111"/>
      <c r="S21" s="111"/>
      <c r="T21" s="111"/>
      <c r="U21" s="112"/>
      <c r="V21" s="111"/>
      <c r="W21" s="111"/>
      <c r="X21" s="111"/>
      <c r="Y21" s="111"/>
      <c r="Z21" s="111"/>
      <c r="AA21" s="111"/>
      <c r="AB21" s="111"/>
      <c r="AC21" s="111"/>
      <c r="AD21" s="111"/>
      <c r="AE21" s="111"/>
      <c r="AF21" s="111"/>
      <c r="AG21" s="111"/>
      <c r="AH21" s="111"/>
      <c r="AI21" s="111"/>
      <c r="AJ21" s="111"/>
      <c r="AK21" s="111"/>
      <c r="AL21" s="111"/>
      <c r="AM21" s="112"/>
    </row>
    <row r="22" spans="1:39">
      <c r="A22" s="88">
        <v>19</v>
      </c>
      <c r="B22" t="s">
        <v>28</v>
      </c>
      <c r="C22" s="90">
        <v>45030</v>
      </c>
      <c r="D22" s="110"/>
      <c r="E22" s="111"/>
      <c r="F22" s="111"/>
      <c r="G22" s="111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2"/>
      <c r="V22" s="111"/>
      <c r="W22" s="111"/>
      <c r="X22" s="111"/>
      <c r="Y22" s="111"/>
      <c r="Z22" s="111"/>
      <c r="AA22" s="111"/>
      <c r="AB22" s="111"/>
      <c r="AC22" s="111"/>
      <c r="AD22" s="111"/>
      <c r="AE22" s="111"/>
      <c r="AF22" s="111"/>
      <c r="AG22" s="111"/>
      <c r="AH22" s="111"/>
      <c r="AI22" s="111"/>
      <c r="AJ22" s="111"/>
      <c r="AK22" s="111"/>
      <c r="AL22" s="111"/>
      <c r="AM22" s="112"/>
    </row>
    <row r="23" spans="1:39">
      <c r="A23" s="88">
        <v>20</v>
      </c>
      <c r="B23" t="s">
        <v>29</v>
      </c>
      <c r="C23" s="90">
        <v>45031</v>
      </c>
      <c r="D23" s="110"/>
      <c r="E23" s="111"/>
      <c r="F23" s="111"/>
      <c r="G23" s="111"/>
      <c r="H23" s="111"/>
      <c r="I23" s="111"/>
      <c r="J23" s="111"/>
      <c r="K23" s="111"/>
      <c r="L23" s="111"/>
      <c r="M23" s="111"/>
      <c r="N23" s="111"/>
      <c r="O23" s="111"/>
      <c r="P23" s="111"/>
      <c r="Q23" s="111"/>
      <c r="R23" s="111"/>
      <c r="S23" s="111"/>
      <c r="T23" s="111"/>
      <c r="U23" s="112"/>
      <c r="V23" s="111"/>
      <c r="W23" s="111"/>
      <c r="X23" s="111"/>
      <c r="Y23" s="111"/>
      <c r="Z23" s="111"/>
      <c r="AA23" s="111"/>
      <c r="AB23" s="111"/>
      <c r="AC23" s="111"/>
      <c r="AD23" s="111"/>
      <c r="AE23" s="111"/>
      <c r="AF23" s="111"/>
      <c r="AG23" s="111"/>
      <c r="AH23" s="111"/>
      <c r="AI23" s="111"/>
      <c r="AJ23" s="111"/>
      <c r="AK23" s="111"/>
      <c r="AL23" s="111"/>
      <c r="AM23" s="112"/>
    </row>
    <row r="24" spans="1:39">
      <c r="A24" s="88">
        <v>21</v>
      </c>
      <c r="B24" t="s">
        <v>23</v>
      </c>
      <c r="C24" s="90">
        <v>45032</v>
      </c>
      <c r="D24" s="110">
        <v>7.49</v>
      </c>
      <c r="E24" s="111">
        <v>7.46</v>
      </c>
      <c r="F24" s="111">
        <v>7.47</v>
      </c>
      <c r="G24" s="111">
        <v>7.42</v>
      </c>
      <c r="H24" s="111">
        <v>7.42</v>
      </c>
      <c r="I24" s="111">
        <v>7.59</v>
      </c>
      <c r="J24" s="111">
        <v>7.41</v>
      </c>
      <c r="K24" s="111">
        <v>7.6</v>
      </c>
      <c r="L24" s="111">
        <v>7.6</v>
      </c>
      <c r="M24" s="111">
        <v>7.61</v>
      </c>
      <c r="N24" s="111">
        <v>7.59</v>
      </c>
      <c r="O24" s="111">
        <v>7.58</v>
      </c>
      <c r="P24" s="111">
        <v>7.6</v>
      </c>
      <c r="Q24" s="111">
        <v>7.45</v>
      </c>
      <c r="R24" s="111">
        <v>7.46</v>
      </c>
      <c r="S24" s="111">
        <v>7.6</v>
      </c>
      <c r="T24" s="111">
        <v>7.62</v>
      </c>
      <c r="U24" s="112">
        <v>7.53</v>
      </c>
      <c r="V24" s="111">
        <v>7.49</v>
      </c>
      <c r="W24" s="111">
        <v>7.46</v>
      </c>
      <c r="X24" s="111">
        <v>7.44</v>
      </c>
      <c r="Y24" s="111">
        <v>7.42</v>
      </c>
      <c r="Z24" s="111">
        <v>7.4</v>
      </c>
      <c r="AA24" s="111">
        <v>7.52</v>
      </c>
      <c r="AB24" s="111">
        <v>7.36</v>
      </c>
      <c r="AC24" s="111">
        <v>7.58</v>
      </c>
      <c r="AD24" s="111">
        <v>7.53</v>
      </c>
      <c r="AE24" s="111">
        <v>7.55</v>
      </c>
      <c r="AF24" s="111">
        <v>7.54</v>
      </c>
      <c r="AG24" s="111">
        <v>7.53</v>
      </c>
      <c r="AH24" s="111">
        <v>7.56</v>
      </c>
      <c r="AI24" s="111">
        <v>7.42</v>
      </c>
      <c r="AJ24" s="111">
        <v>7.4</v>
      </c>
      <c r="AK24" s="111">
        <v>7.5</v>
      </c>
      <c r="AL24" s="111">
        <v>7.54</v>
      </c>
      <c r="AM24" s="112">
        <v>7.47</v>
      </c>
    </row>
    <row r="25" spans="1:39">
      <c r="A25" s="88">
        <v>22</v>
      </c>
      <c r="B25" s="89" t="s">
        <v>24</v>
      </c>
      <c r="C25" s="93">
        <v>45033</v>
      </c>
      <c r="D25" s="111"/>
      <c r="E25" s="111"/>
      <c r="F25" s="111"/>
      <c r="G25" s="111"/>
      <c r="H25" s="111"/>
      <c r="I25" s="111"/>
      <c r="J25" s="111"/>
      <c r="K25" s="111"/>
      <c r="L25" s="111"/>
      <c r="M25" s="111"/>
      <c r="N25" s="111"/>
      <c r="O25" s="111"/>
      <c r="P25" s="111"/>
      <c r="Q25" s="111"/>
      <c r="R25" s="111"/>
      <c r="S25" s="111"/>
      <c r="T25" s="111"/>
      <c r="U25" s="112"/>
      <c r="V25" s="111"/>
      <c r="W25" s="111"/>
      <c r="X25" s="111"/>
      <c r="Y25" s="111"/>
      <c r="Z25" s="111"/>
      <c r="AA25" s="111"/>
      <c r="AB25" s="111"/>
      <c r="AC25" s="111"/>
      <c r="AD25" s="111"/>
      <c r="AE25" s="111"/>
      <c r="AF25" s="111"/>
      <c r="AG25" s="111"/>
      <c r="AH25" s="111"/>
      <c r="AI25" s="111"/>
      <c r="AJ25" s="111"/>
      <c r="AK25" s="111"/>
      <c r="AL25" s="111"/>
      <c r="AM25" s="112"/>
    </row>
    <row r="26" spans="1:39">
      <c r="A26" s="88">
        <v>23</v>
      </c>
      <c r="B26" s="89" t="s">
        <v>25</v>
      </c>
      <c r="C26" s="93">
        <v>45034</v>
      </c>
      <c r="D26" s="111"/>
      <c r="E26" s="111"/>
      <c r="F26" s="111"/>
      <c r="G26" s="111"/>
      <c r="H26" s="111"/>
      <c r="I26" s="111"/>
      <c r="J26" s="111"/>
      <c r="K26" s="111"/>
      <c r="L26" s="111"/>
      <c r="M26" s="111"/>
      <c r="N26" s="111"/>
      <c r="O26" s="111"/>
      <c r="P26" s="111"/>
      <c r="Q26" s="111"/>
      <c r="R26" s="111"/>
      <c r="S26" s="111"/>
      <c r="T26" s="111"/>
      <c r="U26" s="112"/>
      <c r="V26" s="111"/>
      <c r="W26" s="111"/>
      <c r="X26" s="111"/>
      <c r="Y26" s="111"/>
      <c r="Z26" s="111"/>
      <c r="AA26" s="111"/>
      <c r="AB26" s="111"/>
      <c r="AC26" s="111"/>
      <c r="AD26" s="111"/>
      <c r="AE26" s="111"/>
      <c r="AF26" s="111"/>
      <c r="AG26" s="111"/>
      <c r="AH26" s="111"/>
      <c r="AI26" s="111"/>
      <c r="AJ26" s="111"/>
      <c r="AK26" s="111"/>
      <c r="AL26" s="111"/>
      <c r="AM26" s="112"/>
    </row>
    <row r="27" spans="1:39">
      <c r="A27" s="88">
        <v>24</v>
      </c>
      <c r="B27" s="89" t="s">
        <v>26</v>
      </c>
      <c r="C27" s="93">
        <v>45035</v>
      </c>
      <c r="D27" s="111"/>
      <c r="E27" s="111"/>
      <c r="F27" s="111"/>
      <c r="G27" s="111"/>
      <c r="H27" s="111"/>
      <c r="I27" s="111"/>
      <c r="J27" s="111"/>
      <c r="K27" s="111"/>
      <c r="L27" s="111"/>
      <c r="M27" s="111"/>
      <c r="N27" s="111"/>
      <c r="O27" s="111"/>
      <c r="P27" s="111"/>
      <c r="Q27" s="111"/>
      <c r="R27" s="111"/>
      <c r="S27" s="111"/>
      <c r="T27" s="111"/>
      <c r="U27" s="112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  <c r="AG27" s="111"/>
      <c r="AH27" s="111"/>
      <c r="AI27" s="111"/>
      <c r="AJ27" s="111"/>
      <c r="AK27" s="111"/>
      <c r="AL27" s="111"/>
      <c r="AM27" s="112"/>
    </row>
    <row r="28" spans="1:39">
      <c r="A28" s="88">
        <v>25</v>
      </c>
      <c r="B28" t="s">
        <v>27</v>
      </c>
      <c r="C28" s="93">
        <v>45036</v>
      </c>
      <c r="D28" s="111"/>
      <c r="E28" s="111"/>
      <c r="F28" s="111"/>
      <c r="G28" s="111"/>
      <c r="H28" s="111"/>
      <c r="I28" s="111"/>
      <c r="J28" s="111"/>
      <c r="K28" s="111"/>
      <c r="L28" s="111"/>
      <c r="M28" s="111"/>
      <c r="N28" s="111"/>
      <c r="O28" s="111"/>
      <c r="P28" s="111"/>
      <c r="Q28" s="111"/>
      <c r="R28" s="111"/>
      <c r="S28" s="111"/>
      <c r="T28" s="111"/>
      <c r="U28" s="112"/>
      <c r="V28" s="111"/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  <c r="AG28" s="111"/>
      <c r="AH28" s="111"/>
      <c r="AI28" s="111"/>
      <c r="AJ28" s="111"/>
      <c r="AK28" s="111"/>
      <c r="AL28" s="111"/>
      <c r="AM28" s="112"/>
    </row>
    <row r="29" spans="1:39">
      <c r="A29" s="88">
        <v>26</v>
      </c>
      <c r="B29" t="s">
        <v>28</v>
      </c>
      <c r="C29" s="93">
        <v>45037</v>
      </c>
      <c r="D29" s="111"/>
      <c r="E29" s="111"/>
      <c r="F29" s="111"/>
      <c r="G29" s="111"/>
      <c r="H29" s="111"/>
      <c r="I29" s="111"/>
      <c r="J29" s="111"/>
      <c r="K29" s="111"/>
      <c r="L29" s="111"/>
      <c r="M29" s="111"/>
      <c r="N29" s="111"/>
      <c r="O29" s="111"/>
      <c r="P29" s="111"/>
      <c r="Q29" s="111"/>
      <c r="R29" s="111"/>
      <c r="S29" s="111"/>
      <c r="T29" s="111"/>
      <c r="U29" s="112"/>
      <c r="V29" s="111"/>
      <c r="W29" s="111"/>
      <c r="X29" s="111"/>
      <c r="Y29" s="111"/>
      <c r="Z29" s="111"/>
      <c r="AA29" s="111"/>
      <c r="AB29" s="111"/>
      <c r="AC29" s="111"/>
      <c r="AD29" s="111"/>
      <c r="AE29" s="111"/>
      <c r="AF29" s="111"/>
      <c r="AG29" s="111"/>
      <c r="AH29" s="111"/>
      <c r="AI29" s="111"/>
      <c r="AJ29" s="111"/>
      <c r="AK29" s="111"/>
      <c r="AL29" s="111"/>
      <c r="AM29" s="112"/>
    </row>
    <row r="30" spans="1:39">
      <c r="A30" s="88">
        <v>27</v>
      </c>
      <c r="B30" t="s">
        <v>29</v>
      </c>
      <c r="C30" s="93">
        <v>45038</v>
      </c>
      <c r="D30" s="111"/>
      <c r="E30" s="111"/>
      <c r="F30" s="111"/>
      <c r="G30" s="111"/>
      <c r="H30" s="111"/>
      <c r="I30" s="111"/>
      <c r="J30" s="111"/>
      <c r="K30" s="111"/>
      <c r="L30" s="111"/>
      <c r="M30" s="111"/>
      <c r="N30" s="111"/>
      <c r="O30" s="111"/>
      <c r="P30" s="111"/>
      <c r="Q30" s="111"/>
      <c r="R30" s="111"/>
      <c r="S30" s="111"/>
      <c r="T30" s="111"/>
      <c r="U30" s="112"/>
      <c r="V30" s="111"/>
      <c r="W30" s="111"/>
      <c r="X30" s="111"/>
      <c r="Y30" s="111"/>
      <c r="Z30" s="111"/>
      <c r="AA30" s="111"/>
      <c r="AB30" s="111"/>
      <c r="AC30" s="111"/>
      <c r="AD30" s="111"/>
      <c r="AE30" s="111"/>
      <c r="AF30" s="111"/>
      <c r="AG30" s="111"/>
      <c r="AH30" s="111"/>
      <c r="AI30" s="111"/>
      <c r="AJ30" s="111"/>
      <c r="AK30" s="111"/>
      <c r="AL30" s="111"/>
      <c r="AM30" s="112"/>
    </row>
    <row r="31" spans="1:39">
      <c r="A31" s="88">
        <v>28</v>
      </c>
      <c r="B31" t="s">
        <v>23</v>
      </c>
      <c r="C31" s="93">
        <v>45039</v>
      </c>
      <c r="D31" s="111">
        <v>7.69</v>
      </c>
      <c r="E31" s="111">
        <v>7.67</v>
      </c>
      <c r="F31" s="111">
        <v>7.68</v>
      </c>
      <c r="G31" s="111">
        <v>7.64</v>
      </c>
      <c r="H31" s="111">
        <v>7.68</v>
      </c>
      <c r="I31" s="111">
        <v>7.8</v>
      </c>
      <c r="J31" s="111">
        <v>7.65</v>
      </c>
      <c r="K31" s="111">
        <v>7.84</v>
      </c>
      <c r="L31" s="111">
        <v>7.83</v>
      </c>
      <c r="M31" s="111">
        <v>7.8</v>
      </c>
      <c r="N31" s="111">
        <v>7.8</v>
      </c>
      <c r="O31" s="111">
        <v>7.79</v>
      </c>
      <c r="P31" s="111">
        <v>7.81</v>
      </c>
      <c r="Q31" s="111">
        <v>7.7</v>
      </c>
      <c r="R31" s="111">
        <v>7.72</v>
      </c>
      <c r="S31" s="111">
        <v>7.78</v>
      </c>
      <c r="T31" s="111">
        <v>7.8</v>
      </c>
      <c r="U31" s="112">
        <v>7.7</v>
      </c>
      <c r="V31" s="111">
        <v>8.04</v>
      </c>
      <c r="W31" s="111">
        <v>8</v>
      </c>
      <c r="X31" s="111">
        <v>8.07</v>
      </c>
      <c r="Y31" s="111">
        <v>7.97</v>
      </c>
      <c r="Z31" s="111">
        <v>7.98</v>
      </c>
      <c r="AA31" s="111">
        <v>8.11</v>
      </c>
      <c r="AB31" s="111">
        <v>7.99</v>
      </c>
      <c r="AC31" s="111">
        <v>8.16</v>
      </c>
      <c r="AD31" s="111">
        <v>8.15</v>
      </c>
      <c r="AE31" s="111">
        <v>8.12</v>
      </c>
      <c r="AF31" s="111">
        <v>8.12</v>
      </c>
      <c r="AG31" s="111">
        <v>8.13</v>
      </c>
      <c r="AH31" s="111">
        <v>8.15</v>
      </c>
      <c r="AI31" s="111">
        <v>8</v>
      </c>
      <c r="AJ31" s="111">
        <v>8.01</v>
      </c>
      <c r="AK31" s="111">
        <v>8.12</v>
      </c>
      <c r="AL31" s="111">
        <v>8.13</v>
      </c>
      <c r="AM31" s="112">
        <v>8.02</v>
      </c>
    </row>
    <row r="32" spans="1:39">
      <c r="A32" s="88">
        <v>29</v>
      </c>
      <c r="B32" s="89" t="s">
        <v>24</v>
      </c>
      <c r="C32" s="93">
        <v>45040</v>
      </c>
      <c r="D32" s="111"/>
      <c r="E32" s="111"/>
      <c r="F32" s="111"/>
      <c r="G32" s="111"/>
      <c r="H32" s="111"/>
      <c r="I32" s="111"/>
      <c r="J32" s="111"/>
      <c r="K32" s="111"/>
      <c r="L32" s="111"/>
      <c r="M32" s="111"/>
      <c r="N32" s="111"/>
      <c r="O32" s="111"/>
      <c r="P32" s="111"/>
      <c r="Q32" s="111"/>
      <c r="R32" s="111"/>
      <c r="S32" s="111"/>
      <c r="T32" s="111"/>
      <c r="U32" s="112"/>
      <c r="V32" s="111"/>
      <c r="W32" s="111"/>
      <c r="X32" s="111"/>
      <c r="Y32" s="111"/>
      <c r="Z32" s="111"/>
      <c r="AA32" s="111"/>
      <c r="AB32" s="111"/>
      <c r="AC32" s="111"/>
      <c r="AD32" s="111"/>
      <c r="AE32" s="111"/>
      <c r="AF32" s="111"/>
      <c r="AG32" s="111"/>
      <c r="AH32" s="111"/>
      <c r="AI32" s="111"/>
      <c r="AJ32" s="111"/>
      <c r="AK32" s="111"/>
      <c r="AL32" s="111"/>
      <c r="AM32" s="112"/>
    </row>
    <row r="33" spans="1:39">
      <c r="A33" s="88">
        <v>30</v>
      </c>
      <c r="B33" s="89" t="s">
        <v>25</v>
      </c>
      <c r="C33" s="93">
        <v>45041</v>
      </c>
      <c r="D33" s="111"/>
      <c r="E33" s="111"/>
      <c r="F33" s="111"/>
      <c r="G33" s="111"/>
      <c r="H33" s="111"/>
      <c r="I33" s="111"/>
      <c r="J33" s="111"/>
      <c r="K33" s="111"/>
      <c r="L33" s="111"/>
      <c r="M33" s="111"/>
      <c r="N33" s="111"/>
      <c r="O33" s="111"/>
      <c r="P33" s="111"/>
      <c r="Q33" s="111"/>
      <c r="R33" s="111"/>
      <c r="S33" s="111"/>
      <c r="T33" s="111"/>
      <c r="U33" s="112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  <c r="AG33" s="111"/>
      <c r="AH33" s="111"/>
      <c r="AI33" s="111"/>
      <c r="AJ33" s="111"/>
      <c r="AK33" s="111"/>
      <c r="AL33" s="111"/>
      <c r="AM33" s="112"/>
    </row>
    <row r="34" spans="1:39">
      <c r="A34" s="88">
        <v>31</v>
      </c>
      <c r="B34" s="89" t="s">
        <v>26</v>
      </c>
      <c r="C34" s="93">
        <v>45042</v>
      </c>
      <c r="D34" s="111"/>
      <c r="E34" s="111"/>
      <c r="F34" s="111"/>
      <c r="G34" s="111"/>
      <c r="H34" s="111"/>
      <c r="I34" s="111"/>
      <c r="J34" s="111"/>
      <c r="K34" s="111"/>
      <c r="L34" s="111"/>
      <c r="M34" s="111"/>
      <c r="N34" s="111"/>
      <c r="O34" s="111"/>
      <c r="P34" s="111"/>
      <c r="Q34" s="111"/>
      <c r="R34" s="111"/>
      <c r="S34" s="111"/>
      <c r="T34" s="111"/>
      <c r="U34" s="112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1"/>
      <c r="AG34" s="111"/>
      <c r="AH34" s="111"/>
      <c r="AI34" s="111"/>
      <c r="AJ34" s="111"/>
      <c r="AK34" s="111"/>
      <c r="AL34" s="111"/>
      <c r="AM34" s="112"/>
    </row>
    <row r="35" spans="1:39">
      <c r="A35" s="88">
        <v>32</v>
      </c>
      <c r="B35" t="s">
        <v>27</v>
      </c>
      <c r="C35" s="93">
        <v>45043</v>
      </c>
      <c r="D35" s="111"/>
      <c r="E35" s="111"/>
      <c r="F35" s="111"/>
      <c r="G35" s="111"/>
      <c r="H35" s="111"/>
      <c r="I35" s="111"/>
      <c r="J35" s="111"/>
      <c r="K35" s="111"/>
      <c r="L35" s="111"/>
      <c r="M35" s="111"/>
      <c r="N35" s="111"/>
      <c r="O35" s="111"/>
      <c r="P35" s="111"/>
      <c r="Q35" s="111"/>
      <c r="R35" s="111"/>
      <c r="S35" s="111"/>
      <c r="T35" s="111"/>
      <c r="U35" s="112"/>
      <c r="V35" s="111"/>
      <c r="W35" s="111"/>
      <c r="X35" s="111"/>
      <c r="Y35" s="111"/>
      <c r="Z35" s="111"/>
      <c r="AA35" s="111"/>
      <c r="AB35" s="111"/>
      <c r="AC35" s="111"/>
      <c r="AD35" s="111"/>
      <c r="AE35" s="111"/>
      <c r="AF35" s="111"/>
      <c r="AG35" s="111"/>
      <c r="AH35" s="111"/>
      <c r="AI35" s="111"/>
      <c r="AJ35" s="111"/>
      <c r="AK35" s="111"/>
      <c r="AL35" s="111"/>
      <c r="AM35" s="112"/>
    </row>
    <row r="36" spans="1:39">
      <c r="A36" s="88">
        <v>33</v>
      </c>
      <c r="B36" t="s">
        <v>28</v>
      </c>
      <c r="C36" s="93">
        <v>45044</v>
      </c>
      <c r="D36" s="111"/>
      <c r="E36" s="111"/>
      <c r="F36" s="111"/>
      <c r="G36" s="111"/>
      <c r="H36" s="111"/>
      <c r="I36" s="111"/>
      <c r="J36" s="111"/>
      <c r="K36" s="111"/>
      <c r="L36" s="111"/>
      <c r="M36" s="111"/>
      <c r="N36" s="111"/>
      <c r="O36" s="111"/>
      <c r="P36" s="111"/>
      <c r="Q36" s="111"/>
      <c r="R36" s="111"/>
      <c r="S36" s="111"/>
      <c r="T36" s="111"/>
      <c r="U36" s="112"/>
      <c r="V36" s="111"/>
      <c r="W36" s="111"/>
      <c r="X36" s="111"/>
      <c r="Y36" s="111"/>
      <c r="Z36" s="111"/>
      <c r="AA36" s="111"/>
      <c r="AB36" s="111"/>
      <c r="AC36" s="111"/>
      <c r="AD36" s="111"/>
      <c r="AE36" s="111"/>
      <c r="AF36" s="111"/>
      <c r="AG36" s="111"/>
      <c r="AH36" s="111"/>
      <c r="AI36" s="111"/>
      <c r="AJ36" s="111"/>
      <c r="AK36" s="111"/>
      <c r="AL36" s="111"/>
      <c r="AM36" s="112"/>
    </row>
    <row r="37" spans="1:39">
      <c r="A37" s="88">
        <v>34</v>
      </c>
      <c r="B37" t="s">
        <v>29</v>
      </c>
      <c r="C37" s="93">
        <v>45045</v>
      </c>
      <c r="D37" s="111"/>
      <c r="E37" s="111"/>
      <c r="F37" s="111"/>
      <c r="G37" s="111"/>
      <c r="H37" s="111"/>
      <c r="I37" s="111"/>
      <c r="J37" s="111"/>
      <c r="K37" s="111"/>
      <c r="L37" s="111"/>
      <c r="M37" s="111"/>
      <c r="N37" s="111"/>
      <c r="O37" s="111"/>
      <c r="P37" s="111"/>
      <c r="Q37" s="111"/>
      <c r="R37" s="111"/>
      <c r="S37" s="111"/>
      <c r="T37" s="111"/>
      <c r="U37" s="112"/>
      <c r="V37" s="111"/>
      <c r="W37" s="111"/>
      <c r="X37" s="111"/>
      <c r="Y37" s="111"/>
      <c r="Z37" s="111"/>
      <c r="AA37" s="111"/>
      <c r="AB37" s="111"/>
      <c r="AC37" s="111"/>
      <c r="AD37" s="111"/>
      <c r="AE37" s="111"/>
      <c r="AF37" s="111"/>
      <c r="AG37" s="111"/>
      <c r="AH37" s="111"/>
      <c r="AI37" s="111"/>
      <c r="AJ37" s="111"/>
      <c r="AK37" s="111"/>
      <c r="AL37" s="111"/>
      <c r="AM37" s="112"/>
    </row>
    <row r="38" spans="1:39">
      <c r="A38" s="88">
        <v>35</v>
      </c>
      <c r="B38" t="s">
        <v>23</v>
      </c>
      <c r="C38" s="93">
        <v>45046</v>
      </c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  <c r="V38" s="111"/>
      <c r="W38" s="111"/>
      <c r="X38" s="111"/>
      <c r="Y38" s="111"/>
      <c r="Z38" s="111"/>
      <c r="AA38" s="111"/>
      <c r="AB38" s="111"/>
      <c r="AC38" s="111"/>
      <c r="AD38" s="111"/>
      <c r="AE38" s="111"/>
      <c r="AF38" s="111"/>
      <c r="AG38" s="111"/>
      <c r="AH38" s="111"/>
      <c r="AI38" s="111"/>
      <c r="AJ38" s="111"/>
      <c r="AK38" s="111"/>
      <c r="AL38" s="111"/>
      <c r="AM38" s="112"/>
    </row>
    <row r="39" spans="1:39">
      <c r="A39" s="88">
        <v>36</v>
      </c>
      <c r="B39" s="89" t="s">
        <v>24</v>
      </c>
      <c r="C39" s="93">
        <v>45047</v>
      </c>
      <c r="D39" s="111">
        <v>7.7</v>
      </c>
      <c r="E39" s="111">
        <v>7.64</v>
      </c>
      <c r="F39" s="111">
        <v>7.72</v>
      </c>
      <c r="G39" s="111">
        <v>7.7</v>
      </c>
      <c r="H39" s="111">
        <v>7.66</v>
      </c>
      <c r="I39" s="111">
        <v>7.75</v>
      </c>
      <c r="J39" s="111">
        <v>7.66</v>
      </c>
      <c r="K39" s="111">
        <v>7.76</v>
      </c>
      <c r="L39" s="111">
        <v>7.81</v>
      </c>
      <c r="M39" s="111">
        <v>7.9</v>
      </c>
      <c r="N39" s="111">
        <v>7.9</v>
      </c>
      <c r="O39" s="111">
        <v>7.97</v>
      </c>
      <c r="P39" s="111">
        <v>7.84</v>
      </c>
      <c r="Q39" s="111">
        <v>7.69</v>
      </c>
      <c r="R39" s="111">
        <v>7.8</v>
      </c>
      <c r="S39" s="111">
        <v>7.89</v>
      </c>
      <c r="T39" s="111">
        <v>7.85</v>
      </c>
      <c r="U39" s="112">
        <v>7.76</v>
      </c>
      <c r="V39" s="111">
        <v>7.81</v>
      </c>
      <c r="W39" s="111">
        <v>7.9</v>
      </c>
      <c r="X39" s="111">
        <v>7.86</v>
      </c>
      <c r="Y39" s="111">
        <v>8.04</v>
      </c>
      <c r="Z39" s="111">
        <v>8</v>
      </c>
      <c r="AA39" s="111">
        <v>8.15</v>
      </c>
      <c r="AB39" s="111">
        <v>7.91</v>
      </c>
      <c r="AC39" s="111">
        <v>7.99</v>
      </c>
      <c r="AD39" s="111">
        <v>8.02</v>
      </c>
      <c r="AE39" s="111">
        <v>8.22</v>
      </c>
      <c r="AF39" s="111">
        <v>8.19</v>
      </c>
      <c r="AG39" s="111">
        <v>8.24</v>
      </c>
      <c r="AH39" s="111">
        <v>8</v>
      </c>
      <c r="AI39" s="111">
        <v>8.28</v>
      </c>
      <c r="AJ39" s="111">
        <v>7.89</v>
      </c>
      <c r="AK39" s="111">
        <v>8.24</v>
      </c>
      <c r="AL39" s="111">
        <v>8.21</v>
      </c>
      <c r="AM39" s="112">
        <v>8.03</v>
      </c>
    </row>
    <row r="40" spans="1:39">
      <c r="A40" s="88">
        <v>37</v>
      </c>
      <c r="B40" s="89" t="s">
        <v>25</v>
      </c>
      <c r="C40" s="93">
        <v>45048</v>
      </c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2"/>
      <c r="V40" s="111"/>
      <c r="W40" s="111"/>
      <c r="X40" s="111"/>
      <c r="Y40" s="111"/>
      <c r="Z40" s="111"/>
      <c r="AA40" s="111"/>
      <c r="AB40" s="111"/>
      <c r="AC40" s="111"/>
      <c r="AD40" s="111"/>
      <c r="AE40" s="111"/>
      <c r="AF40" s="111"/>
      <c r="AG40" s="111"/>
      <c r="AH40" s="111"/>
      <c r="AI40" s="111"/>
      <c r="AJ40" s="111"/>
      <c r="AK40" s="111"/>
      <c r="AL40" s="111"/>
      <c r="AM40" s="112"/>
    </row>
    <row r="41" spans="1:39">
      <c r="A41" s="88">
        <v>38</v>
      </c>
      <c r="B41" s="89" t="s">
        <v>26</v>
      </c>
      <c r="C41" s="93">
        <v>45049</v>
      </c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2"/>
      <c r="V41" s="111"/>
      <c r="W41" s="111"/>
      <c r="X41" s="111"/>
      <c r="Y41" s="111"/>
      <c r="Z41" s="111"/>
      <c r="AA41" s="111"/>
      <c r="AB41" s="111"/>
      <c r="AC41" s="111"/>
      <c r="AD41" s="111"/>
      <c r="AE41" s="111"/>
      <c r="AF41" s="111"/>
      <c r="AG41" s="111"/>
      <c r="AH41" s="111"/>
      <c r="AI41" s="111"/>
      <c r="AJ41" s="111"/>
      <c r="AK41" s="111"/>
      <c r="AL41" s="111"/>
      <c r="AM41" s="112"/>
    </row>
    <row r="42" spans="1:39">
      <c r="A42" s="88">
        <v>39</v>
      </c>
      <c r="B42" t="s">
        <v>27</v>
      </c>
      <c r="C42" s="93">
        <v>45050</v>
      </c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2"/>
      <c r="V42" s="111"/>
      <c r="W42" s="111"/>
      <c r="X42" s="111"/>
      <c r="Y42" s="111"/>
      <c r="Z42" s="111"/>
      <c r="AA42" s="111"/>
      <c r="AB42" s="111"/>
      <c r="AC42" s="111"/>
      <c r="AD42" s="111"/>
      <c r="AE42" s="111"/>
      <c r="AF42" s="111"/>
      <c r="AG42" s="111"/>
      <c r="AH42" s="111"/>
      <c r="AI42" s="111"/>
      <c r="AJ42" s="111"/>
      <c r="AK42" s="111"/>
      <c r="AL42" s="111"/>
      <c r="AM42" s="112"/>
    </row>
    <row r="43" spans="1:39">
      <c r="A43" s="88">
        <v>40</v>
      </c>
      <c r="B43" t="s">
        <v>28</v>
      </c>
      <c r="C43" s="93">
        <v>45051</v>
      </c>
      <c r="D43" s="111"/>
      <c r="E43" s="111"/>
      <c r="F43" s="111"/>
      <c r="G43" s="111"/>
      <c r="H43" s="111"/>
      <c r="I43" s="111"/>
      <c r="J43" s="111"/>
      <c r="K43" s="111"/>
      <c r="L43" s="111"/>
      <c r="M43" s="111"/>
      <c r="N43" s="111"/>
      <c r="O43" s="111"/>
      <c r="P43" s="111"/>
      <c r="Q43" s="111"/>
      <c r="R43" s="111"/>
      <c r="S43" s="111"/>
      <c r="T43" s="111"/>
      <c r="U43" s="112"/>
      <c r="V43" s="111"/>
      <c r="W43" s="111"/>
      <c r="X43" s="111"/>
      <c r="Y43" s="111"/>
      <c r="Z43" s="111"/>
      <c r="AA43" s="111"/>
      <c r="AB43" s="111"/>
      <c r="AC43" s="111"/>
      <c r="AD43" s="111"/>
      <c r="AE43" s="111"/>
      <c r="AF43" s="111"/>
      <c r="AG43" s="111"/>
      <c r="AH43" s="111"/>
      <c r="AI43" s="111"/>
      <c r="AJ43" s="111"/>
      <c r="AK43" s="111"/>
      <c r="AL43" s="111"/>
      <c r="AM43" s="112"/>
    </row>
    <row r="44" spans="1:39">
      <c r="A44" s="88">
        <v>41</v>
      </c>
      <c r="B44" t="s">
        <v>29</v>
      </c>
      <c r="C44" s="93">
        <v>45052</v>
      </c>
      <c r="D44" s="111"/>
      <c r="E44" s="111"/>
      <c r="F44" s="111"/>
      <c r="G44" s="111"/>
      <c r="H44" s="111"/>
      <c r="I44" s="111"/>
      <c r="J44" s="111"/>
      <c r="K44" s="111"/>
      <c r="L44" s="111"/>
      <c r="M44" s="111"/>
      <c r="N44" s="111"/>
      <c r="O44" s="111"/>
      <c r="P44" s="111"/>
      <c r="Q44" s="111"/>
      <c r="R44" s="111"/>
      <c r="S44" s="111"/>
      <c r="T44" s="111"/>
      <c r="U44" s="112"/>
      <c r="V44" s="111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  <c r="AG44" s="111"/>
      <c r="AH44" s="111"/>
      <c r="AI44" s="111"/>
      <c r="AJ44" s="111"/>
      <c r="AK44" s="111"/>
      <c r="AL44" s="111"/>
      <c r="AM44" s="112"/>
    </row>
    <row r="45" spans="1:39">
      <c r="A45" s="88">
        <v>42</v>
      </c>
      <c r="B45" t="s">
        <v>23</v>
      </c>
      <c r="C45" s="93">
        <v>45053</v>
      </c>
      <c r="D45" s="111">
        <v>7.63</v>
      </c>
      <c r="E45" s="111">
        <v>7.5</v>
      </c>
      <c r="F45" s="111">
        <v>7.56</v>
      </c>
      <c r="G45" s="111">
        <v>7.51</v>
      </c>
      <c r="H45" s="111">
        <v>7.56</v>
      </c>
      <c r="I45" s="111">
        <v>7.62</v>
      </c>
      <c r="J45" s="111">
        <v>7.56</v>
      </c>
      <c r="K45" s="111">
        <v>7.62</v>
      </c>
      <c r="L45" s="111">
        <v>7.65</v>
      </c>
      <c r="M45" s="111">
        <v>7.63</v>
      </c>
      <c r="N45" s="111">
        <v>7.64</v>
      </c>
      <c r="O45" s="111">
        <v>7.62</v>
      </c>
      <c r="P45" s="111">
        <v>7.62</v>
      </c>
      <c r="Q45" s="111">
        <v>7.54</v>
      </c>
      <c r="R45" s="111">
        <v>7.57</v>
      </c>
      <c r="S45" s="111">
        <v>7.56</v>
      </c>
      <c r="T45" s="111">
        <v>7.6</v>
      </c>
      <c r="U45" s="112">
        <v>7.6</v>
      </c>
      <c r="V45" s="111">
        <v>7.79</v>
      </c>
      <c r="W45" s="111">
        <v>7.71</v>
      </c>
      <c r="X45" s="111">
        <v>7.77</v>
      </c>
      <c r="Y45" s="111">
        <v>7.7</v>
      </c>
      <c r="Z45" s="111">
        <v>7.69</v>
      </c>
      <c r="AA45" s="111">
        <v>7.71</v>
      </c>
      <c r="AB45" s="111">
        <v>7.71</v>
      </c>
      <c r="AC45" s="111">
        <v>7.77</v>
      </c>
      <c r="AD45" s="111">
        <v>7.79</v>
      </c>
      <c r="AE45" s="111">
        <v>7.76</v>
      </c>
      <c r="AF45" s="111">
        <v>7.74</v>
      </c>
      <c r="AG45" s="111">
        <v>7.71</v>
      </c>
      <c r="AH45" s="111">
        <v>7.77</v>
      </c>
      <c r="AI45" s="111">
        <v>7.7</v>
      </c>
      <c r="AJ45" s="111">
        <v>7.75</v>
      </c>
      <c r="AK45" s="111">
        <v>7.76</v>
      </c>
      <c r="AL45" s="111">
        <v>7.77</v>
      </c>
      <c r="AM45" s="112">
        <v>7.79</v>
      </c>
    </row>
    <row r="46" spans="1:39">
      <c r="A46" s="88">
        <v>43</v>
      </c>
      <c r="B46" s="89" t="s">
        <v>24</v>
      </c>
      <c r="C46" s="93">
        <v>45054</v>
      </c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2"/>
      <c r="V46" s="111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  <c r="AG46" s="111"/>
      <c r="AH46" s="111"/>
      <c r="AI46" s="111"/>
      <c r="AJ46" s="111"/>
      <c r="AK46" s="111"/>
      <c r="AL46" s="111"/>
      <c r="AM46" s="112"/>
    </row>
    <row r="47" spans="1:39">
      <c r="A47" s="88">
        <v>44</v>
      </c>
      <c r="B47" s="89" t="s">
        <v>25</v>
      </c>
      <c r="C47" s="93">
        <v>45055</v>
      </c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2"/>
      <c r="V47" s="111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  <c r="AG47" s="111"/>
      <c r="AH47" s="111"/>
      <c r="AI47" s="111"/>
      <c r="AJ47" s="111"/>
      <c r="AK47" s="111"/>
      <c r="AL47" s="111"/>
      <c r="AM47" s="112"/>
    </row>
    <row r="48" spans="1:39">
      <c r="A48" s="88">
        <v>45</v>
      </c>
      <c r="B48" s="89" t="s">
        <v>26</v>
      </c>
      <c r="C48" s="93">
        <v>45056</v>
      </c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2"/>
      <c r="V48" s="111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  <c r="AG48" s="111"/>
      <c r="AH48" s="111"/>
      <c r="AI48" s="111"/>
      <c r="AJ48" s="111"/>
      <c r="AK48" s="111"/>
      <c r="AL48" s="111"/>
      <c r="AM48" s="112"/>
    </row>
    <row r="49" spans="1:39">
      <c r="A49" s="88">
        <v>46</v>
      </c>
      <c r="B49" t="s">
        <v>27</v>
      </c>
      <c r="C49" s="93">
        <v>45057</v>
      </c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2"/>
      <c r="V49" s="111"/>
      <c r="W49" s="111"/>
      <c r="X49" s="111"/>
      <c r="Y49" s="111"/>
      <c r="Z49" s="111"/>
      <c r="AA49" s="111"/>
      <c r="AB49" s="111"/>
      <c r="AC49" s="111"/>
      <c r="AD49" s="111"/>
      <c r="AE49" s="111"/>
      <c r="AF49" s="111"/>
      <c r="AG49" s="111"/>
      <c r="AH49" s="111"/>
      <c r="AI49" s="111"/>
      <c r="AJ49" s="111"/>
      <c r="AK49" s="111"/>
      <c r="AL49" s="111"/>
      <c r="AM49" s="112"/>
    </row>
    <row r="50" spans="1:39">
      <c r="A50" s="88">
        <v>47</v>
      </c>
      <c r="B50" t="s">
        <v>28</v>
      </c>
      <c r="C50" s="93">
        <v>45058</v>
      </c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2"/>
      <c r="V50" s="111"/>
      <c r="W50" s="111"/>
      <c r="X50" s="111"/>
      <c r="Y50" s="111"/>
      <c r="Z50" s="111"/>
      <c r="AA50" s="111"/>
      <c r="AB50" s="111"/>
      <c r="AC50" s="111"/>
      <c r="AD50" s="111"/>
      <c r="AE50" s="111"/>
      <c r="AF50" s="111"/>
      <c r="AG50" s="111"/>
      <c r="AH50" s="111"/>
      <c r="AI50" s="111"/>
      <c r="AJ50" s="111"/>
      <c r="AK50" s="111"/>
      <c r="AL50" s="111"/>
      <c r="AM50" s="112"/>
    </row>
    <row r="51" spans="1:39">
      <c r="A51" s="88">
        <v>48</v>
      </c>
      <c r="B51" t="s">
        <v>29</v>
      </c>
      <c r="C51" s="93">
        <v>45059</v>
      </c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  <c r="V51" s="111"/>
      <c r="W51" s="111"/>
      <c r="X51" s="111"/>
      <c r="Y51" s="111"/>
      <c r="Z51" s="111"/>
      <c r="AA51" s="111"/>
      <c r="AB51" s="111"/>
      <c r="AC51" s="111"/>
      <c r="AD51" s="111"/>
      <c r="AE51" s="111"/>
      <c r="AF51" s="111"/>
      <c r="AG51" s="111"/>
      <c r="AH51" s="111"/>
      <c r="AI51" s="111"/>
      <c r="AJ51" s="111"/>
      <c r="AK51" s="111"/>
      <c r="AL51" s="111"/>
      <c r="AM51" s="112"/>
    </row>
    <row r="52" spans="1:39">
      <c r="A52" s="88">
        <v>49</v>
      </c>
      <c r="B52" t="s">
        <v>23</v>
      </c>
      <c r="C52" s="93">
        <v>45060</v>
      </c>
      <c r="D52" s="111">
        <v>7.24</v>
      </c>
      <c r="E52" s="111">
        <v>7.28</v>
      </c>
      <c r="F52" s="111">
        <v>7.25</v>
      </c>
      <c r="G52" s="111">
        <v>7.28</v>
      </c>
      <c r="H52" s="111">
        <v>7.27</v>
      </c>
      <c r="I52" s="111">
        <v>7.11</v>
      </c>
      <c r="J52" s="111">
        <v>7.32</v>
      </c>
      <c r="K52" s="111">
        <v>7.27</v>
      </c>
      <c r="L52" s="111">
        <v>7.22</v>
      </c>
      <c r="M52" s="111">
        <v>7.16</v>
      </c>
      <c r="N52" s="111">
        <v>7.22</v>
      </c>
      <c r="O52" s="111">
        <v>7.12</v>
      </c>
      <c r="P52" s="111">
        <v>7.21</v>
      </c>
      <c r="Q52" s="111">
        <v>7.24</v>
      </c>
      <c r="R52" s="111">
        <v>7.2</v>
      </c>
      <c r="S52" s="111">
        <v>7.16</v>
      </c>
      <c r="T52" s="111">
        <v>7.23</v>
      </c>
      <c r="U52" s="112">
        <v>7.41</v>
      </c>
      <c r="V52" s="111">
        <v>7.43</v>
      </c>
      <c r="W52" s="111">
        <v>7.27</v>
      </c>
      <c r="X52" s="111">
        <v>7.42</v>
      </c>
      <c r="Y52" s="111">
        <v>7.27</v>
      </c>
      <c r="Z52" s="111">
        <v>7.28</v>
      </c>
      <c r="AA52" s="111">
        <v>7.38</v>
      </c>
      <c r="AB52" s="111">
        <v>7.29</v>
      </c>
      <c r="AC52" s="111">
        <v>7.48</v>
      </c>
      <c r="AD52" s="111">
        <v>7.49</v>
      </c>
      <c r="AE52" s="111">
        <v>7.48</v>
      </c>
      <c r="AF52" s="111">
        <v>7.49</v>
      </c>
      <c r="AG52" s="111">
        <v>7.46</v>
      </c>
      <c r="AH52" s="111">
        <v>7.49</v>
      </c>
      <c r="AI52" s="111">
        <v>7.34</v>
      </c>
      <c r="AJ52" s="111">
        <v>7.44</v>
      </c>
      <c r="AK52" s="111">
        <v>7.48</v>
      </c>
      <c r="AL52" s="111">
        <v>7.49</v>
      </c>
      <c r="AM52" s="112">
        <v>7.34</v>
      </c>
    </row>
    <row r="53" spans="1:39">
      <c r="A53" s="88">
        <v>50</v>
      </c>
      <c r="B53" s="89" t="s">
        <v>24</v>
      </c>
      <c r="C53" s="93">
        <v>45061</v>
      </c>
      <c r="D53" s="111"/>
      <c r="E53" s="111"/>
      <c r="F53" s="111"/>
      <c r="G53" s="111"/>
      <c r="H53" s="111"/>
      <c r="I53" s="111"/>
      <c r="J53" s="111"/>
      <c r="K53" s="111"/>
      <c r="L53" s="111"/>
      <c r="M53" s="111"/>
      <c r="N53" s="111"/>
      <c r="O53" s="111"/>
      <c r="P53" s="111"/>
      <c r="Q53" s="111"/>
      <c r="R53" s="111"/>
      <c r="S53" s="111"/>
      <c r="T53" s="111"/>
      <c r="U53" s="112"/>
      <c r="V53" s="111"/>
      <c r="W53" s="111"/>
      <c r="X53" s="111"/>
      <c r="Y53" s="111"/>
      <c r="Z53" s="111"/>
      <c r="AA53" s="111"/>
      <c r="AB53" s="111"/>
      <c r="AC53" s="111"/>
      <c r="AD53" s="111"/>
      <c r="AE53" s="111"/>
      <c r="AF53" s="111"/>
      <c r="AG53" s="111"/>
      <c r="AH53" s="111"/>
      <c r="AI53" s="111"/>
      <c r="AJ53" s="111"/>
      <c r="AK53" s="111"/>
      <c r="AL53" s="111"/>
      <c r="AM53" s="112"/>
    </row>
    <row r="54" spans="1:39">
      <c r="A54" s="88">
        <v>51</v>
      </c>
      <c r="B54" s="89" t="s">
        <v>25</v>
      </c>
      <c r="C54" s="93">
        <v>45062</v>
      </c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2"/>
      <c r="V54" s="111"/>
      <c r="W54" s="111"/>
      <c r="X54" s="111"/>
      <c r="Y54" s="111"/>
      <c r="Z54" s="111"/>
      <c r="AA54" s="111"/>
      <c r="AB54" s="111"/>
      <c r="AC54" s="111"/>
      <c r="AD54" s="111"/>
      <c r="AE54" s="111"/>
      <c r="AF54" s="111"/>
      <c r="AG54" s="111"/>
      <c r="AH54" s="111"/>
      <c r="AI54" s="111"/>
      <c r="AJ54" s="111"/>
      <c r="AK54" s="111"/>
      <c r="AL54" s="111"/>
      <c r="AM54" s="112"/>
    </row>
    <row r="55" spans="1:39">
      <c r="A55" s="88">
        <v>52</v>
      </c>
      <c r="B55" s="89" t="s">
        <v>26</v>
      </c>
      <c r="C55" s="93">
        <v>45063</v>
      </c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2"/>
      <c r="V55" s="111"/>
      <c r="W55" s="111"/>
      <c r="X55" s="111"/>
      <c r="Y55" s="111"/>
      <c r="Z55" s="111"/>
      <c r="AA55" s="111"/>
      <c r="AB55" s="111"/>
      <c r="AC55" s="111"/>
      <c r="AD55" s="111"/>
      <c r="AE55" s="111"/>
      <c r="AF55" s="111"/>
      <c r="AG55" s="111"/>
      <c r="AH55" s="111"/>
      <c r="AI55" s="111"/>
      <c r="AJ55" s="111"/>
      <c r="AK55" s="111"/>
      <c r="AL55" s="111"/>
      <c r="AM55" s="112"/>
    </row>
    <row r="56" spans="1:39">
      <c r="A56" s="88">
        <v>53</v>
      </c>
      <c r="B56" t="s">
        <v>27</v>
      </c>
      <c r="C56" s="93">
        <v>45064</v>
      </c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  <c r="V56" s="111"/>
      <c r="W56" s="111"/>
      <c r="X56" s="111"/>
      <c r="Y56" s="111"/>
      <c r="Z56" s="111"/>
      <c r="AA56" s="111"/>
      <c r="AB56" s="111"/>
      <c r="AC56" s="111"/>
      <c r="AD56" s="111"/>
      <c r="AE56" s="111"/>
      <c r="AF56" s="111"/>
      <c r="AG56" s="111"/>
      <c r="AH56" s="111"/>
      <c r="AI56" s="111"/>
      <c r="AJ56" s="111"/>
      <c r="AK56" s="111"/>
      <c r="AL56" s="111"/>
      <c r="AM56" s="112"/>
    </row>
    <row r="57" spans="1:39">
      <c r="A57" s="88">
        <v>54</v>
      </c>
      <c r="B57" t="s">
        <v>28</v>
      </c>
      <c r="C57" s="93">
        <v>45065</v>
      </c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  <c r="V57" s="111"/>
      <c r="W57" s="111"/>
      <c r="X57" s="111"/>
      <c r="Y57" s="111"/>
      <c r="Z57" s="111"/>
      <c r="AA57" s="111"/>
      <c r="AB57" s="111"/>
      <c r="AC57" s="111"/>
      <c r="AD57" s="111"/>
      <c r="AE57" s="111"/>
      <c r="AF57" s="111"/>
      <c r="AG57" s="111"/>
      <c r="AH57" s="111"/>
      <c r="AI57" s="111"/>
      <c r="AJ57" s="111"/>
      <c r="AK57" s="111"/>
      <c r="AL57" s="111"/>
      <c r="AM57" s="112"/>
    </row>
    <row r="58" spans="1:39">
      <c r="A58" s="88">
        <v>55</v>
      </c>
      <c r="B58" t="s">
        <v>29</v>
      </c>
      <c r="C58" s="93">
        <v>45066</v>
      </c>
      <c r="D58" s="111"/>
      <c r="E58" s="111"/>
      <c r="F58" s="111"/>
      <c r="G58" s="111"/>
      <c r="H58" s="111"/>
      <c r="I58" s="111"/>
      <c r="J58" s="111"/>
      <c r="K58" s="111"/>
      <c r="L58" s="111"/>
      <c r="M58" s="111"/>
      <c r="N58" s="111"/>
      <c r="O58" s="111"/>
      <c r="P58" s="111"/>
      <c r="Q58" s="111"/>
      <c r="R58" s="111"/>
      <c r="S58" s="111"/>
      <c r="T58" s="111"/>
      <c r="U58" s="112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  <c r="AG58" s="111"/>
      <c r="AH58" s="111"/>
      <c r="AI58" s="111"/>
      <c r="AJ58" s="111"/>
      <c r="AK58" s="111"/>
      <c r="AL58" s="111"/>
      <c r="AM58" s="112"/>
    </row>
    <row r="59" spans="1:39">
      <c r="A59" s="88">
        <v>56</v>
      </c>
      <c r="B59" t="s">
        <v>23</v>
      </c>
      <c r="C59" s="93">
        <v>45067</v>
      </c>
      <c r="D59" s="111"/>
      <c r="E59" s="111"/>
      <c r="F59" s="111"/>
      <c r="G59" s="111"/>
      <c r="H59" s="111"/>
      <c r="I59" s="111"/>
      <c r="J59" s="111"/>
      <c r="K59" s="111"/>
      <c r="L59" s="111"/>
      <c r="M59" s="111"/>
      <c r="N59" s="111"/>
      <c r="O59" s="111"/>
      <c r="P59" s="111"/>
      <c r="Q59" s="111"/>
      <c r="R59" s="111"/>
      <c r="S59" s="111"/>
      <c r="T59" s="111"/>
      <c r="U59" s="112"/>
      <c r="V59" s="111">
        <v>7.68</v>
      </c>
      <c r="W59" s="111">
        <v>7.63</v>
      </c>
      <c r="X59" s="111">
        <v>7.51</v>
      </c>
      <c r="Y59" s="111">
        <v>7.38</v>
      </c>
      <c r="Z59" s="111">
        <v>7.52</v>
      </c>
      <c r="AA59" s="111">
        <v>7.56</v>
      </c>
      <c r="AB59" s="111">
        <v>7.57</v>
      </c>
      <c r="AC59" s="111">
        <v>7.63</v>
      </c>
      <c r="AD59" s="111">
        <v>7.63</v>
      </c>
      <c r="AE59" s="111">
        <v>7.75</v>
      </c>
      <c r="AF59" s="111">
        <v>7.9</v>
      </c>
      <c r="AG59" s="111">
        <v>7.69</v>
      </c>
      <c r="AH59" s="111">
        <v>7.64</v>
      </c>
      <c r="AI59" s="111">
        <v>7.52</v>
      </c>
      <c r="AJ59" s="111">
        <v>7.57</v>
      </c>
      <c r="AK59" s="111">
        <v>7.68</v>
      </c>
      <c r="AL59" s="111">
        <v>7.87</v>
      </c>
      <c r="AM59" s="112">
        <v>7.53</v>
      </c>
    </row>
    <row r="60" spans="1:39">
      <c r="A60" s="88">
        <v>57</v>
      </c>
      <c r="B60" s="89" t="s">
        <v>24</v>
      </c>
      <c r="C60" s="93">
        <v>45068</v>
      </c>
      <c r="D60" s="111"/>
      <c r="E60" s="111"/>
      <c r="F60" s="111"/>
      <c r="G60" s="111"/>
      <c r="H60" s="111"/>
      <c r="I60" s="111"/>
      <c r="J60" s="111"/>
      <c r="K60" s="111"/>
      <c r="L60" s="111"/>
      <c r="M60" s="111"/>
      <c r="N60" s="111"/>
      <c r="O60" s="111"/>
      <c r="P60" s="111"/>
      <c r="Q60" s="111"/>
      <c r="R60" s="111"/>
      <c r="S60" s="111"/>
      <c r="T60" s="111"/>
      <c r="U60" s="112"/>
      <c r="V60" s="111"/>
      <c r="W60" s="111"/>
      <c r="X60" s="111"/>
      <c r="Y60" s="111"/>
      <c r="Z60" s="111"/>
      <c r="AA60" s="111"/>
      <c r="AB60" s="111"/>
      <c r="AC60" s="111"/>
      <c r="AD60" s="111"/>
      <c r="AE60" s="111"/>
      <c r="AF60" s="111"/>
      <c r="AG60" s="111"/>
      <c r="AH60" s="111"/>
      <c r="AI60" s="111"/>
      <c r="AJ60" s="111"/>
      <c r="AK60" s="111"/>
      <c r="AL60" s="111"/>
      <c r="AM60" s="112"/>
    </row>
    <row r="61" spans="1:39">
      <c r="A61" s="88">
        <v>58</v>
      </c>
      <c r="B61" s="89" t="s">
        <v>25</v>
      </c>
      <c r="C61" s="93">
        <v>45069</v>
      </c>
      <c r="D61" s="111"/>
      <c r="E61" s="111"/>
      <c r="F61" s="111"/>
      <c r="G61" s="111"/>
      <c r="H61" s="111"/>
      <c r="I61" s="111"/>
      <c r="J61" s="111"/>
      <c r="K61" s="111"/>
      <c r="L61" s="111"/>
      <c r="M61" s="111"/>
      <c r="N61" s="111"/>
      <c r="O61" s="111"/>
      <c r="P61" s="111"/>
      <c r="Q61" s="111"/>
      <c r="R61" s="111"/>
      <c r="S61" s="111"/>
      <c r="T61" s="111"/>
      <c r="U61" s="112"/>
      <c r="V61" s="111"/>
      <c r="W61" s="111"/>
      <c r="X61" s="111"/>
      <c r="Y61" s="111"/>
      <c r="Z61" s="111"/>
      <c r="AA61" s="111"/>
      <c r="AB61" s="111"/>
      <c r="AC61" s="111"/>
      <c r="AD61" s="111"/>
      <c r="AE61" s="111"/>
      <c r="AF61" s="111"/>
      <c r="AG61" s="111"/>
      <c r="AH61" s="111"/>
      <c r="AI61" s="111"/>
      <c r="AJ61" s="111"/>
      <c r="AK61" s="111"/>
      <c r="AL61" s="111"/>
      <c r="AM61" s="112"/>
    </row>
    <row r="62" spans="1:39">
      <c r="A62" s="88">
        <v>59</v>
      </c>
      <c r="B62" s="89" t="s">
        <v>26</v>
      </c>
      <c r="C62" s="93">
        <v>45070</v>
      </c>
      <c r="D62" s="111"/>
      <c r="E62" s="111"/>
      <c r="F62" s="111"/>
      <c r="G62" s="111"/>
      <c r="H62" s="111"/>
      <c r="I62" s="111"/>
      <c r="J62" s="111"/>
      <c r="K62" s="111"/>
      <c r="L62" s="111"/>
      <c r="M62" s="111"/>
      <c r="N62" s="111"/>
      <c r="O62" s="111"/>
      <c r="P62" s="111"/>
      <c r="Q62" s="111"/>
      <c r="R62" s="111"/>
      <c r="S62" s="111"/>
      <c r="T62" s="111"/>
      <c r="U62" s="112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  <c r="AG62" s="111"/>
      <c r="AH62" s="111"/>
      <c r="AI62" s="111"/>
      <c r="AJ62" s="111"/>
      <c r="AK62" s="111"/>
      <c r="AL62" s="111"/>
      <c r="AM62" s="112"/>
    </row>
    <row r="63" spans="1:39">
      <c r="A63" s="88">
        <v>60</v>
      </c>
      <c r="B63" t="s">
        <v>27</v>
      </c>
      <c r="C63" s="93">
        <v>45071</v>
      </c>
      <c r="D63" s="111"/>
      <c r="E63" s="111"/>
      <c r="F63" s="111"/>
      <c r="G63" s="111"/>
      <c r="H63" s="111"/>
      <c r="I63" s="111"/>
      <c r="J63" s="111"/>
      <c r="K63" s="111"/>
      <c r="L63" s="111"/>
      <c r="M63" s="111"/>
      <c r="N63" s="111"/>
      <c r="O63" s="111"/>
      <c r="P63" s="111"/>
      <c r="Q63" s="111"/>
      <c r="R63" s="111"/>
      <c r="S63" s="111"/>
      <c r="T63" s="111"/>
      <c r="U63" s="112"/>
      <c r="V63" s="111"/>
      <c r="W63" s="111"/>
      <c r="X63" s="111"/>
      <c r="Y63" s="111"/>
      <c r="Z63" s="111"/>
      <c r="AA63" s="111"/>
      <c r="AB63" s="111"/>
      <c r="AC63" s="111"/>
      <c r="AD63" s="111"/>
      <c r="AE63" s="111"/>
      <c r="AF63" s="111"/>
      <c r="AG63" s="111"/>
      <c r="AH63" s="111"/>
      <c r="AI63" s="111"/>
      <c r="AJ63" s="111"/>
      <c r="AK63" s="111"/>
      <c r="AL63" s="111"/>
      <c r="AM63" s="112"/>
    </row>
    <row r="64" spans="1:39">
      <c r="A64" s="88">
        <v>61</v>
      </c>
      <c r="B64" t="s">
        <v>28</v>
      </c>
      <c r="C64" s="93">
        <v>45072</v>
      </c>
      <c r="D64" s="111"/>
      <c r="E64" s="111"/>
      <c r="F64" s="111"/>
      <c r="G64" s="111"/>
      <c r="H64" s="111"/>
      <c r="I64" s="111"/>
      <c r="J64" s="111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2"/>
      <c r="V64" s="111"/>
      <c r="W64" s="111"/>
      <c r="X64" s="111"/>
      <c r="Y64" s="111"/>
      <c r="Z64" s="111"/>
      <c r="AA64" s="111"/>
      <c r="AB64" s="111"/>
      <c r="AC64" s="111"/>
      <c r="AD64" s="111"/>
      <c r="AE64" s="111"/>
      <c r="AF64" s="111"/>
      <c r="AG64" s="111"/>
      <c r="AH64" s="111"/>
      <c r="AI64" s="111"/>
      <c r="AJ64" s="111"/>
      <c r="AK64" s="111"/>
      <c r="AL64" s="111"/>
      <c r="AM64" s="112"/>
    </row>
    <row r="65" spans="1:39">
      <c r="A65" s="88">
        <v>62</v>
      </c>
      <c r="B65" t="s">
        <v>29</v>
      </c>
      <c r="C65" s="93">
        <v>45073</v>
      </c>
      <c r="D65" s="111"/>
      <c r="E65" s="111"/>
      <c r="F65" s="111"/>
      <c r="G65" s="111"/>
      <c r="H65" s="111"/>
      <c r="I65" s="111"/>
      <c r="J65" s="111"/>
      <c r="K65" s="111"/>
      <c r="L65" s="111"/>
      <c r="M65" s="111"/>
      <c r="N65" s="111"/>
      <c r="O65" s="111"/>
      <c r="P65" s="111"/>
      <c r="Q65" s="111"/>
      <c r="R65" s="111"/>
      <c r="S65" s="111"/>
      <c r="T65" s="111"/>
      <c r="U65" s="112"/>
      <c r="V65" s="111"/>
      <c r="W65" s="111"/>
      <c r="X65" s="111"/>
      <c r="Y65" s="111"/>
      <c r="Z65" s="111"/>
      <c r="AA65" s="111"/>
      <c r="AB65" s="111"/>
      <c r="AC65" s="111"/>
      <c r="AD65" s="111"/>
      <c r="AE65" s="111"/>
      <c r="AF65" s="111"/>
      <c r="AG65" s="111"/>
      <c r="AH65" s="111"/>
      <c r="AI65" s="111"/>
      <c r="AJ65" s="111"/>
      <c r="AK65" s="111"/>
      <c r="AL65" s="111"/>
      <c r="AM65" s="112"/>
    </row>
    <row r="66" spans="1:39">
      <c r="A66" s="88">
        <v>63</v>
      </c>
      <c r="B66" t="s">
        <v>23</v>
      </c>
      <c r="C66" s="93">
        <v>45074</v>
      </c>
      <c r="D66" s="111"/>
      <c r="E66" s="111"/>
      <c r="F66" s="111"/>
      <c r="G66" s="111"/>
      <c r="H66" s="111"/>
      <c r="I66" s="111"/>
      <c r="J66" s="111"/>
      <c r="K66" s="111"/>
      <c r="L66" s="111"/>
      <c r="M66" s="111"/>
      <c r="N66" s="111"/>
      <c r="O66" s="111"/>
      <c r="P66" s="111"/>
      <c r="Q66" s="111"/>
      <c r="R66" s="111"/>
      <c r="S66" s="111"/>
      <c r="T66" s="111"/>
      <c r="U66" s="112"/>
      <c r="V66" s="111"/>
      <c r="W66" s="111"/>
      <c r="X66" s="111"/>
      <c r="Y66" s="111"/>
      <c r="Z66" s="111"/>
      <c r="AA66" s="111"/>
      <c r="AB66" s="111"/>
      <c r="AC66" s="111"/>
      <c r="AD66" s="111"/>
      <c r="AE66" s="111"/>
      <c r="AF66" s="111"/>
      <c r="AG66" s="111"/>
      <c r="AH66" s="111"/>
      <c r="AI66" s="111"/>
      <c r="AJ66" s="111"/>
      <c r="AK66" s="111"/>
      <c r="AL66" s="111"/>
      <c r="AM66" s="112"/>
    </row>
    <row r="67" spans="1:39">
      <c r="A67" s="88">
        <v>64</v>
      </c>
      <c r="B67" s="89" t="s">
        <v>24</v>
      </c>
      <c r="C67" s="93">
        <v>45075</v>
      </c>
      <c r="D67" s="113">
        <v>7.51</v>
      </c>
      <c r="E67" s="113">
        <v>7.68</v>
      </c>
      <c r="F67" s="113">
        <v>7.51</v>
      </c>
      <c r="G67" s="113">
        <v>7.55</v>
      </c>
      <c r="H67" s="113">
        <v>7.53</v>
      </c>
      <c r="I67" s="113">
        <v>7.45</v>
      </c>
      <c r="J67" s="113">
        <v>7.54</v>
      </c>
      <c r="K67" s="113">
        <v>7.48</v>
      </c>
      <c r="L67" s="113">
        <v>7.47</v>
      </c>
      <c r="M67" s="113">
        <v>7.48</v>
      </c>
      <c r="N67" s="113">
        <v>7.42</v>
      </c>
      <c r="O67" s="113">
        <v>7.44</v>
      </c>
      <c r="P67" s="113">
        <v>7.44</v>
      </c>
      <c r="Q67" s="113">
        <v>7.71</v>
      </c>
      <c r="R67" s="113">
        <v>7.59</v>
      </c>
      <c r="S67" s="113">
        <v>7.55</v>
      </c>
      <c r="T67" s="113">
        <v>7.56</v>
      </c>
      <c r="U67" s="130">
        <v>7.73</v>
      </c>
      <c r="V67" s="113"/>
      <c r="W67" s="113"/>
      <c r="X67" s="113"/>
      <c r="Y67" s="113"/>
      <c r="Z67" s="113"/>
      <c r="AA67" s="113"/>
      <c r="AB67" s="113"/>
      <c r="AC67" s="113"/>
      <c r="AD67" s="113"/>
      <c r="AE67" s="113"/>
      <c r="AF67" s="113"/>
      <c r="AG67" s="113"/>
      <c r="AH67" s="113"/>
      <c r="AI67" s="113"/>
      <c r="AJ67" s="113"/>
      <c r="AK67" s="113"/>
      <c r="AL67" s="113"/>
      <c r="AM67" s="130"/>
    </row>
    <row r="68" spans="1:39">
      <c r="A68" s="87"/>
      <c r="B68" s="87"/>
      <c r="C68" s="96" t="s">
        <v>30</v>
      </c>
      <c r="D68" s="116">
        <f>MIN(D3:D67)</f>
        <v>7.24</v>
      </c>
      <c r="E68" s="116">
        <f t="shared" ref="E68:AM68" si="0">MIN(E3:E67)</f>
        <v>7.28</v>
      </c>
      <c r="F68" s="116">
        <f t="shared" si="0"/>
        <v>7.25</v>
      </c>
      <c r="G68" s="116">
        <f t="shared" si="0"/>
        <v>7.28</v>
      </c>
      <c r="H68" s="116">
        <f t="shared" si="0"/>
        <v>7.27</v>
      </c>
      <c r="I68" s="116">
        <f t="shared" si="0"/>
        <v>7.11</v>
      </c>
      <c r="J68" s="116">
        <f t="shared" si="0"/>
        <v>7.32</v>
      </c>
      <c r="K68" s="116">
        <f t="shared" si="0"/>
        <v>7.27</v>
      </c>
      <c r="L68" s="116">
        <f t="shared" si="0"/>
        <v>7.22</v>
      </c>
      <c r="M68" s="116">
        <f t="shared" si="0"/>
        <v>7.16</v>
      </c>
      <c r="N68" s="116">
        <f t="shared" si="0"/>
        <v>7.22</v>
      </c>
      <c r="O68" s="116">
        <f t="shared" si="0"/>
        <v>7.12</v>
      </c>
      <c r="P68" s="116">
        <f t="shared" si="0"/>
        <v>7.21</v>
      </c>
      <c r="Q68" s="116">
        <f t="shared" si="0"/>
        <v>7.24</v>
      </c>
      <c r="R68" s="116">
        <f t="shared" si="0"/>
        <v>7.2</v>
      </c>
      <c r="S68" s="116">
        <f t="shared" si="0"/>
        <v>7.16</v>
      </c>
      <c r="T68" s="116">
        <f t="shared" si="0"/>
        <v>7.23</v>
      </c>
      <c r="U68" s="116">
        <f t="shared" si="0"/>
        <v>7.41</v>
      </c>
      <c r="V68" s="116">
        <f t="shared" si="0"/>
        <v>7.43</v>
      </c>
      <c r="W68" s="116">
        <f t="shared" si="0"/>
        <v>7.27</v>
      </c>
      <c r="X68" s="116">
        <f t="shared" si="0"/>
        <v>7.42</v>
      </c>
      <c r="Y68" s="116">
        <f t="shared" si="0"/>
        <v>7.27</v>
      </c>
      <c r="Z68" s="116">
        <f t="shared" si="0"/>
        <v>7.28</v>
      </c>
      <c r="AA68" s="116">
        <f t="shared" si="0"/>
        <v>7.38</v>
      </c>
      <c r="AB68" s="116">
        <f t="shared" si="0"/>
        <v>7.29</v>
      </c>
      <c r="AC68" s="116">
        <f t="shared" si="0"/>
        <v>7.48</v>
      </c>
      <c r="AD68" s="116">
        <f t="shared" si="0"/>
        <v>7.49</v>
      </c>
      <c r="AE68" s="116">
        <f t="shared" si="0"/>
        <v>7.48</v>
      </c>
      <c r="AF68" s="116">
        <f t="shared" si="0"/>
        <v>7.49</v>
      </c>
      <c r="AG68" s="116">
        <f t="shared" si="0"/>
        <v>7.46</v>
      </c>
      <c r="AH68" s="116">
        <f t="shared" si="0"/>
        <v>7.49</v>
      </c>
      <c r="AI68" s="116">
        <f t="shared" si="0"/>
        <v>7.34</v>
      </c>
      <c r="AJ68" s="116">
        <f t="shared" si="0"/>
        <v>7.4</v>
      </c>
      <c r="AK68" s="116">
        <f t="shared" si="0"/>
        <v>7.48</v>
      </c>
      <c r="AL68" s="116">
        <f t="shared" si="0"/>
        <v>7.49</v>
      </c>
      <c r="AM68" s="116">
        <f t="shared" si="0"/>
        <v>7.34</v>
      </c>
    </row>
    <row r="69" spans="1:39">
      <c r="A69" s="87"/>
      <c r="B69" s="87"/>
      <c r="C69" s="98" t="s">
        <v>31</v>
      </c>
      <c r="D69" s="117">
        <f>MAX(D3:D67)</f>
        <v>7.76</v>
      </c>
      <c r="E69" s="117">
        <f t="shared" ref="E69:AM69" si="1">MAX(E3:E67)</f>
        <v>7.68</v>
      </c>
      <c r="F69" s="117">
        <f t="shared" si="1"/>
        <v>7.77</v>
      </c>
      <c r="G69" s="117">
        <f t="shared" si="1"/>
        <v>7.71</v>
      </c>
      <c r="H69" s="117">
        <f t="shared" si="1"/>
        <v>7.68</v>
      </c>
      <c r="I69" s="117">
        <f t="shared" si="1"/>
        <v>7.86</v>
      </c>
      <c r="J69" s="117">
        <f t="shared" si="1"/>
        <v>7.71</v>
      </c>
      <c r="K69" s="117">
        <f t="shared" si="1"/>
        <v>7.86</v>
      </c>
      <c r="L69" s="117">
        <f t="shared" si="1"/>
        <v>7.87</v>
      </c>
      <c r="M69" s="117">
        <f t="shared" si="1"/>
        <v>7.9</v>
      </c>
      <c r="N69" s="117">
        <f t="shared" si="1"/>
        <v>7.9</v>
      </c>
      <c r="O69" s="117">
        <f t="shared" si="1"/>
        <v>7.97</v>
      </c>
      <c r="P69" s="117">
        <f t="shared" si="1"/>
        <v>7.86</v>
      </c>
      <c r="Q69" s="117">
        <f t="shared" si="1"/>
        <v>7.71</v>
      </c>
      <c r="R69" s="117">
        <f t="shared" si="1"/>
        <v>7.8</v>
      </c>
      <c r="S69" s="117">
        <f t="shared" si="1"/>
        <v>7.89</v>
      </c>
      <c r="T69" s="117">
        <f t="shared" si="1"/>
        <v>7.85</v>
      </c>
      <c r="U69" s="117">
        <f t="shared" si="1"/>
        <v>7.76</v>
      </c>
      <c r="V69" s="117">
        <f t="shared" si="1"/>
        <v>8.04</v>
      </c>
      <c r="W69" s="117">
        <f t="shared" si="1"/>
        <v>8</v>
      </c>
      <c r="X69" s="117">
        <f t="shared" si="1"/>
        <v>8.07</v>
      </c>
      <c r="Y69" s="117">
        <f t="shared" si="1"/>
        <v>8.04</v>
      </c>
      <c r="Z69" s="117">
        <f t="shared" si="1"/>
        <v>8</v>
      </c>
      <c r="AA69" s="117">
        <f t="shared" si="1"/>
        <v>8.15</v>
      </c>
      <c r="AB69" s="117">
        <f t="shared" si="1"/>
        <v>7.99</v>
      </c>
      <c r="AC69" s="117">
        <f t="shared" si="1"/>
        <v>8.16</v>
      </c>
      <c r="AD69" s="117">
        <f t="shared" si="1"/>
        <v>8.15</v>
      </c>
      <c r="AE69" s="117">
        <f t="shared" si="1"/>
        <v>8.22</v>
      </c>
      <c r="AF69" s="117">
        <f t="shared" si="1"/>
        <v>8.19</v>
      </c>
      <c r="AG69" s="117">
        <f t="shared" si="1"/>
        <v>8.24</v>
      </c>
      <c r="AH69" s="117">
        <f t="shared" si="1"/>
        <v>8.15</v>
      </c>
      <c r="AI69" s="117">
        <f t="shared" si="1"/>
        <v>8.28</v>
      </c>
      <c r="AJ69" s="117">
        <f t="shared" si="1"/>
        <v>8.01</v>
      </c>
      <c r="AK69" s="117">
        <f t="shared" si="1"/>
        <v>8.24</v>
      </c>
      <c r="AL69" s="117">
        <f t="shared" si="1"/>
        <v>8.21</v>
      </c>
      <c r="AM69" s="117">
        <f t="shared" si="1"/>
        <v>8.03</v>
      </c>
    </row>
    <row r="70" spans="1:39">
      <c r="A70" s="87"/>
      <c r="B70" s="87"/>
      <c r="C70" s="100" t="s">
        <v>32</v>
      </c>
      <c r="D70" s="118">
        <f>AVERAGE(D3:D67)</f>
        <v>7.5875</v>
      </c>
      <c r="E70" s="118">
        <f t="shared" ref="E70:AM70" si="2">AVERAGE(E3:E67)</f>
        <v>7.56</v>
      </c>
      <c r="F70" s="118">
        <f t="shared" si="2"/>
        <v>7.58</v>
      </c>
      <c r="G70" s="118">
        <f t="shared" si="2"/>
        <v>7.5525</v>
      </c>
      <c r="H70" s="118">
        <f t="shared" si="2"/>
        <v>7.54875</v>
      </c>
      <c r="I70" s="118">
        <f t="shared" si="2"/>
        <v>7.6125</v>
      </c>
      <c r="J70" s="118">
        <f t="shared" si="2"/>
        <v>7.55875</v>
      </c>
      <c r="K70" s="118">
        <f t="shared" si="2"/>
        <v>7.6525</v>
      </c>
      <c r="L70" s="118">
        <f t="shared" si="2"/>
        <v>7.65625</v>
      </c>
      <c r="M70" s="118">
        <f t="shared" si="2"/>
        <v>7.65</v>
      </c>
      <c r="N70" s="118">
        <f t="shared" si="2"/>
        <v>7.6475</v>
      </c>
      <c r="O70" s="118">
        <f t="shared" si="2"/>
        <v>7.64</v>
      </c>
      <c r="P70" s="118">
        <f t="shared" si="2"/>
        <v>7.6425</v>
      </c>
      <c r="Q70" s="118">
        <f t="shared" si="2"/>
        <v>7.58625</v>
      </c>
      <c r="R70" s="118">
        <f t="shared" si="2"/>
        <v>7.6</v>
      </c>
      <c r="S70" s="118">
        <f t="shared" si="2"/>
        <v>7.64</v>
      </c>
      <c r="T70" s="118">
        <f t="shared" si="2"/>
        <v>7.65</v>
      </c>
      <c r="U70" s="118">
        <f t="shared" si="2"/>
        <v>7.6325</v>
      </c>
      <c r="V70" s="118">
        <f t="shared" si="2"/>
        <v>7.7075</v>
      </c>
      <c r="W70" s="118">
        <f t="shared" si="2"/>
        <v>7.65125</v>
      </c>
      <c r="X70" s="118">
        <f t="shared" si="2"/>
        <v>7.685</v>
      </c>
      <c r="Y70" s="118">
        <f t="shared" si="2"/>
        <v>7.62875</v>
      </c>
      <c r="Z70" s="118">
        <f t="shared" si="2"/>
        <v>7.63875</v>
      </c>
      <c r="AA70" s="118">
        <f t="shared" si="2"/>
        <v>7.7425</v>
      </c>
      <c r="AB70" s="118">
        <f t="shared" si="2"/>
        <v>7.63875</v>
      </c>
      <c r="AC70" s="118">
        <f t="shared" si="2"/>
        <v>7.77</v>
      </c>
      <c r="AD70" s="118">
        <f t="shared" si="2"/>
        <v>7.775</v>
      </c>
      <c r="AE70" s="118">
        <f t="shared" si="2"/>
        <v>7.8</v>
      </c>
      <c r="AF70" s="118">
        <f t="shared" si="2"/>
        <v>7.8175</v>
      </c>
      <c r="AG70" s="118">
        <f t="shared" si="2"/>
        <v>7.7825</v>
      </c>
      <c r="AH70" s="118">
        <f t="shared" si="2"/>
        <v>7.76625</v>
      </c>
      <c r="AI70" s="118">
        <f t="shared" si="2"/>
        <v>7.6875</v>
      </c>
      <c r="AJ70" s="118">
        <f t="shared" si="2"/>
        <v>7.68375</v>
      </c>
      <c r="AK70" s="118">
        <f t="shared" si="2"/>
        <v>7.79125</v>
      </c>
      <c r="AL70" s="118">
        <f t="shared" si="2"/>
        <v>7.81625</v>
      </c>
      <c r="AM70" s="118">
        <f t="shared" si="2"/>
        <v>7.68571428571429</v>
      </c>
    </row>
    <row r="71" spans="1:39">
      <c r="A71" s="87"/>
      <c r="B71" s="87"/>
      <c r="C71" s="102" t="s">
        <v>33</v>
      </c>
      <c r="D71" s="119">
        <f>STDEV(D3:D67)</f>
        <v>0.168840584153049</v>
      </c>
      <c r="E71" s="119">
        <f t="shared" ref="E71:AM71" si="3">STDEV(E3:E67)</f>
        <v>0.140102003656519</v>
      </c>
      <c r="F71" s="119">
        <f t="shared" si="3"/>
        <v>0.169873902813654</v>
      </c>
      <c r="G71" s="119">
        <f t="shared" si="3"/>
        <v>0.146945082064209</v>
      </c>
      <c r="H71" s="119">
        <f t="shared" si="3"/>
        <v>0.142271119446539</v>
      </c>
      <c r="I71" s="119">
        <f t="shared" si="3"/>
        <v>0.240935676063135</v>
      </c>
      <c r="J71" s="119">
        <f t="shared" si="3"/>
        <v>0.133463478150391</v>
      </c>
      <c r="K71" s="119">
        <f t="shared" si="3"/>
        <v>0.203030609937095</v>
      </c>
      <c r="L71" s="119">
        <f t="shared" si="3"/>
        <v>0.223091108870665</v>
      </c>
      <c r="M71" s="119">
        <f t="shared" si="3"/>
        <v>0.243310501211929</v>
      </c>
      <c r="N71" s="119">
        <f t="shared" si="3"/>
        <v>0.233161501355361</v>
      </c>
      <c r="O71" s="119">
        <f t="shared" si="3"/>
        <v>0.267795230940145</v>
      </c>
      <c r="P71" s="119">
        <f t="shared" si="3"/>
        <v>0.226321515926852</v>
      </c>
      <c r="Q71" s="119">
        <f t="shared" si="3"/>
        <v>0.168178264265715</v>
      </c>
      <c r="R71" s="119">
        <f t="shared" si="3"/>
        <v>0.1994993734326</v>
      </c>
      <c r="S71" s="119">
        <f t="shared" si="3"/>
        <v>0.232563355423236</v>
      </c>
      <c r="T71" s="119">
        <f t="shared" si="3"/>
        <v>0.20085531395225</v>
      </c>
      <c r="U71" s="119">
        <f t="shared" si="3"/>
        <v>0.117077507904562</v>
      </c>
      <c r="V71" s="119">
        <f t="shared" si="3"/>
        <v>0.190394327646597</v>
      </c>
      <c r="W71" s="119">
        <f t="shared" si="3"/>
        <v>0.230554455916292</v>
      </c>
      <c r="X71" s="119">
        <f t="shared" si="3"/>
        <v>0.223031067662909</v>
      </c>
      <c r="Y71" s="119">
        <f t="shared" si="3"/>
        <v>0.27383193490064</v>
      </c>
      <c r="Z71" s="119">
        <f t="shared" si="3"/>
        <v>0.253627257435564</v>
      </c>
      <c r="AA71" s="119">
        <f t="shared" si="3"/>
        <v>0.272016281025341</v>
      </c>
      <c r="AB71" s="119">
        <f t="shared" si="3"/>
        <v>0.24085784189019</v>
      </c>
      <c r="AC71" s="119">
        <f t="shared" si="3"/>
        <v>0.220518868645228</v>
      </c>
      <c r="AD71" s="119">
        <f t="shared" si="3"/>
        <v>0.228035085019828</v>
      </c>
      <c r="AE71" s="119">
        <f t="shared" si="3"/>
        <v>0.254333863820204</v>
      </c>
      <c r="AF71" s="119">
        <f t="shared" si="3"/>
        <v>0.248121514009337</v>
      </c>
      <c r="AG71" s="119">
        <f t="shared" si="3"/>
        <v>0.271122007327223</v>
      </c>
      <c r="AH71" s="119">
        <f t="shared" si="3"/>
        <v>0.219605978320914</v>
      </c>
      <c r="AI71" s="119">
        <f t="shared" si="3"/>
        <v>0.311345008448368</v>
      </c>
      <c r="AJ71" s="119">
        <f t="shared" si="3"/>
        <v>0.21030165409308</v>
      </c>
      <c r="AK71" s="119">
        <f t="shared" si="3"/>
        <v>0.268723835935705</v>
      </c>
      <c r="AL71" s="119">
        <f t="shared" si="3"/>
        <v>0.252922207125319</v>
      </c>
      <c r="AM71" s="119">
        <f t="shared" si="3"/>
        <v>0.2694968857493</v>
      </c>
    </row>
    <row r="73" spans="3:38">
      <c r="C73" s="120" t="s">
        <v>3</v>
      </c>
      <c r="D73" s="121" t="s">
        <v>32</v>
      </c>
      <c r="E73" s="122" t="s">
        <v>33</v>
      </c>
      <c r="U73" s="122" t="s">
        <v>46</v>
      </c>
      <c r="V73" s="122" t="s">
        <v>3</v>
      </c>
      <c r="W73" s="122" t="s">
        <v>4</v>
      </c>
      <c r="X73" s="122" t="s">
        <v>32</v>
      </c>
      <c r="Y73" t="s">
        <v>35</v>
      </c>
      <c r="AC73" s="132" t="s">
        <v>47</v>
      </c>
      <c r="AD73" s="133" t="s">
        <v>30</v>
      </c>
      <c r="AE73" s="134" t="s">
        <v>31</v>
      </c>
      <c r="AG73" s="132" t="s">
        <v>48</v>
      </c>
      <c r="AH73" s="133" t="s">
        <v>30</v>
      </c>
      <c r="AI73" s="134" t="s">
        <v>31</v>
      </c>
      <c r="AJ73" s="1"/>
      <c r="AK73" s="113"/>
      <c r="AL73" s="113"/>
    </row>
    <row r="74" spans="3:38">
      <c r="C74" s="1" t="s">
        <v>17</v>
      </c>
      <c r="D74" s="123">
        <v>7.6425</v>
      </c>
      <c r="E74" s="113">
        <v>0.226321515926852</v>
      </c>
      <c r="U74" s="1" t="s">
        <v>17</v>
      </c>
      <c r="V74" s="113">
        <v>7.6425</v>
      </c>
      <c r="W74" s="113">
        <v>7.76625</v>
      </c>
      <c r="X74" s="113">
        <f>AVERAGE(V74:W74)</f>
        <v>7.704375</v>
      </c>
      <c r="Y74" s="108">
        <f>STDEV(P3:P67,AH3:AH67)</f>
        <v>0.224706289779941</v>
      </c>
      <c r="AC74" s="60" t="s">
        <v>17</v>
      </c>
      <c r="AD74" s="67">
        <v>7.21</v>
      </c>
      <c r="AE74" s="67">
        <v>7.86</v>
      </c>
      <c r="AG74" s="60" t="s">
        <v>17</v>
      </c>
      <c r="AH74" s="67">
        <v>7.49</v>
      </c>
      <c r="AI74" s="67">
        <v>8.15</v>
      </c>
      <c r="AJ74" s="1"/>
      <c r="AK74" s="113"/>
      <c r="AL74" s="113"/>
    </row>
    <row r="75" spans="3:38">
      <c r="C75" s="1" t="s">
        <v>12</v>
      </c>
      <c r="D75" s="123">
        <v>7.6525</v>
      </c>
      <c r="E75" s="113">
        <v>0.203030609937095</v>
      </c>
      <c r="U75" s="1" t="s">
        <v>12</v>
      </c>
      <c r="V75" s="113">
        <v>7.6525</v>
      </c>
      <c r="W75" s="113">
        <v>7.77</v>
      </c>
      <c r="X75" s="113">
        <f t="shared" ref="X75:X91" si="4">AVERAGE(V75:W75)</f>
        <v>7.71125</v>
      </c>
      <c r="Y75" s="108">
        <f>STDEV(K3:K67,AC3:AC67)</f>
        <v>0.213568880379766</v>
      </c>
      <c r="AC75" s="60" t="s">
        <v>12</v>
      </c>
      <c r="AD75" s="67">
        <v>7.27</v>
      </c>
      <c r="AE75" s="67">
        <v>7.86</v>
      </c>
      <c r="AG75" s="60" t="s">
        <v>12</v>
      </c>
      <c r="AH75" s="67">
        <v>7.48</v>
      </c>
      <c r="AI75" s="67">
        <v>8.16</v>
      </c>
      <c r="AJ75" s="1"/>
      <c r="AK75" s="113"/>
      <c r="AL75" s="113"/>
    </row>
    <row r="76" spans="3:38">
      <c r="C76" s="1" t="s">
        <v>13</v>
      </c>
      <c r="D76" s="123">
        <v>7.65625</v>
      </c>
      <c r="E76" s="113">
        <v>0.223091108870665</v>
      </c>
      <c r="U76" s="1" t="s">
        <v>13</v>
      </c>
      <c r="V76" s="113">
        <v>7.65625</v>
      </c>
      <c r="W76" s="113">
        <v>7.775</v>
      </c>
      <c r="X76" s="113">
        <f t="shared" si="4"/>
        <v>7.715625</v>
      </c>
      <c r="Y76" s="108">
        <f>STDEV(L3:L67,AD3:AD67)</f>
        <v>0.226391070200807</v>
      </c>
      <c r="AC76" s="60" t="s">
        <v>13</v>
      </c>
      <c r="AD76" s="67">
        <v>7.22</v>
      </c>
      <c r="AE76" s="67">
        <v>7.87</v>
      </c>
      <c r="AG76" s="60" t="s">
        <v>13</v>
      </c>
      <c r="AH76" s="67">
        <v>7.49</v>
      </c>
      <c r="AI76" s="67">
        <v>8.15</v>
      </c>
      <c r="AJ76" s="1"/>
      <c r="AK76" s="113"/>
      <c r="AL76" s="113"/>
    </row>
    <row r="77" spans="3:38">
      <c r="C77" s="1" t="s">
        <v>15</v>
      </c>
      <c r="D77" s="123">
        <v>7.6475</v>
      </c>
      <c r="E77" s="113">
        <v>0.233161501355361</v>
      </c>
      <c r="U77" s="1" t="s">
        <v>15</v>
      </c>
      <c r="V77" s="113">
        <v>7.6475</v>
      </c>
      <c r="W77" s="113">
        <v>7.8175</v>
      </c>
      <c r="X77" s="113">
        <f t="shared" si="4"/>
        <v>7.7325</v>
      </c>
      <c r="Y77" s="108">
        <f>STDEV(N3:N67,AF3:AF67)</f>
        <v>0.248609466164639</v>
      </c>
      <c r="AC77" s="60" t="s">
        <v>15</v>
      </c>
      <c r="AD77" s="67">
        <v>7.22</v>
      </c>
      <c r="AE77" s="67">
        <v>7.9</v>
      </c>
      <c r="AG77" s="60" t="s">
        <v>15</v>
      </c>
      <c r="AH77" s="67">
        <v>7.49</v>
      </c>
      <c r="AI77" s="67">
        <v>8.19</v>
      </c>
      <c r="AJ77" s="1"/>
      <c r="AK77" s="113"/>
      <c r="AL77" s="113"/>
    </row>
    <row r="78" spans="3:38">
      <c r="C78" s="1" t="s">
        <v>14</v>
      </c>
      <c r="D78" s="123">
        <v>7.65</v>
      </c>
      <c r="E78" s="113">
        <v>0.243310501211929</v>
      </c>
      <c r="U78" s="1" t="s">
        <v>14</v>
      </c>
      <c r="V78" s="113">
        <v>7.65</v>
      </c>
      <c r="W78" s="113">
        <v>7.8</v>
      </c>
      <c r="X78" s="113">
        <f t="shared" si="4"/>
        <v>7.725</v>
      </c>
      <c r="Y78" s="108">
        <f>STDEV(M3:M67,AE3:AE67)</f>
        <v>0.252613011013553</v>
      </c>
      <c r="AC78" s="60" t="s">
        <v>14</v>
      </c>
      <c r="AD78" s="67">
        <v>7.16</v>
      </c>
      <c r="AE78" s="67">
        <v>7.9</v>
      </c>
      <c r="AG78" s="60" t="s">
        <v>14</v>
      </c>
      <c r="AH78" s="67">
        <v>7.48</v>
      </c>
      <c r="AI78" s="67">
        <v>8.22</v>
      </c>
      <c r="AJ78" s="1"/>
      <c r="AK78" s="113"/>
      <c r="AL78" s="113"/>
    </row>
    <row r="79" spans="3:38">
      <c r="C79" s="1" t="s">
        <v>21</v>
      </c>
      <c r="D79" s="123">
        <v>7.65</v>
      </c>
      <c r="E79" s="113">
        <v>0.20085531395225</v>
      </c>
      <c r="U79" s="1" t="s">
        <v>21</v>
      </c>
      <c r="V79" s="113">
        <v>7.65</v>
      </c>
      <c r="W79" s="113">
        <v>7.81625</v>
      </c>
      <c r="X79" s="113">
        <f t="shared" si="4"/>
        <v>7.733125</v>
      </c>
      <c r="Y79" s="108">
        <f>STDEV(T3:T67,AL3:AL67)</f>
        <v>0.236747932057143</v>
      </c>
      <c r="AC79" s="60" t="s">
        <v>21</v>
      </c>
      <c r="AD79" s="67">
        <v>7.23</v>
      </c>
      <c r="AE79" s="67">
        <v>7.85</v>
      </c>
      <c r="AG79" s="60" t="s">
        <v>21</v>
      </c>
      <c r="AH79" s="67">
        <v>7.49</v>
      </c>
      <c r="AI79" s="67">
        <v>8.21</v>
      </c>
      <c r="AJ79" s="1"/>
      <c r="AK79" s="113"/>
      <c r="AL79" s="113"/>
    </row>
    <row r="80" spans="3:38">
      <c r="C80" s="1" t="s">
        <v>16</v>
      </c>
      <c r="D80" s="123">
        <v>7.64</v>
      </c>
      <c r="E80" s="113">
        <v>0.267795230940145</v>
      </c>
      <c r="U80" s="1" t="s">
        <v>16</v>
      </c>
      <c r="V80" s="113">
        <v>7.64</v>
      </c>
      <c r="W80" s="113">
        <v>7.7825</v>
      </c>
      <c r="X80" s="113">
        <f t="shared" si="4"/>
        <v>7.71125</v>
      </c>
      <c r="Y80" s="108">
        <f>STDEV(O3:O67,AG3:AG67)</f>
        <v>0.270527262951445</v>
      </c>
      <c r="AC80" s="60" t="s">
        <v>16</v>
      </c>
      <c r="AD80" s="67">
        <v>7.12</v>
      </c>
      <c r="AE80" s="67">
        <v>7.97</v>
      </c>
      <c r="AG80" s="60" t="s">
        <v>16</v>
      </c>
      <c r="AH80" s="67">
        <v>7.46</v>
      </c>
      <c r="AI80" s="67">
        <v>8.24</v>
      </c>
      <c r="AJ80" s="1"/>
      <c r="AK80" s="113"/>
      <c r="AL80" s="113"/>
    </row>
    <row r="81" spans="3:38">
      <c r="C81" s="1" t="s">
        <v>10</v>
      </c>
      <c r="D81" s="123">
        <v>7.6125</v>
      </c>
      <c r="E81" s="113">
        <v>0.240935676063135</v>
      </c>
      <c r="U81" s="1" t="s">
        <v>10</v>
      </c>
      <c r="V81" s="113">
        <v>7.6125</v>
      </c>
      <c r="W81" s="113">
        <v>7.7425</v>
      </c>
      <c r="X81" s="113">
        <f t="shared" si="4"/>
        <v>7.6775</v>
      </c>
      <c r="Y81" s="108">
        <f>STDEV(I3:I67,AA3:AA67)</f>
        <v>0.257151058070284</v>
      </c>
      <c r="AC81" s="60" t="s">
        <v>10</v>
      </c>
      <c r="AD81" s="67">
        <v>7.11</v>
      </c>
      <c r="AE81" s="67">
        <v>7.86</v>
      </c>
      <c r="AG81" s="60" t="s">
        <v>10</v>
      </c>
      <c r="AH81" s="67">
        <v>7.38</v>
      </c>
      <c r="AI81" s="67">
        <v>8.15</v>
      </c>
      <c r="AJ81" s="1"/>
      <c r="AK81" s="113"/>
      <c r="AL81" s="113"/>
    </row>
    <row r="82" spans="3:38">
      <c r="C82" s="1" t="s">
        <v>20</v>
      </c>
      <c r="D82" s="123">
        <v>7.64</v>
      </c>
      <c r="E82" s="113">
        <v>0.232563355423236</v>
      </c>
      <c r="G82" s="123"/>
      <c r="U82" s="1" t="s">
        <v>20</v>
      </c>
      <c r="V82" s="113">
        <v>7.64</v>
      </c>
      <c r="W82" s="113">
        <v>7.79125</v>
      </c>
      <c r="X82" s="113">
        <f t="shared" si="4"/>
        <v>7.715625</v>
      </c>
      <c r="Y82" s="108">
        <f>STDEV(S3:S67,AK3:AK67)</f>
        <v>0.255028593168165</v>
      </c>
      <c r="AC82" s="60" t="s">
        <v>20</v>
      </c>
      <c r="AD82" s="67">
        <v>7.16</v>
      </c>
      <c r="AE82" s="67">
        <v>7.89</v>
      </c>
      <c r="AG82" s="60" t="s">
        <v>20</v>
      </c>
      <c r="AH82" s="67">
        <v>7.48</v>
      </c>
      <c r="AI82" s="67">
        <v>8.24</v>
      </c>
      <c r="AJ82" s="1"/>
      <c r="AK82" s="113"/>
      <c r="AL82" s="113"/>
    </row>
    <row r="83" spans="3:38">
      <c r="C83" s="1" t="s">
        <v>19</v>
      </c>
      <c r="D83" s="123">
        <v>7.6</v>
      </c>
      <c r="E83" s="113">
        <v>0.1994993734326</v>
      </c>
      <c r="G83" s="123"/>
      <c r="U83" s="1" t="s">
        <v>19</v>
      </c>
      <c r="V83" s="113">
        <v>7.6</v>
      </c>
      <c r="W83" s="113">
        <v>7.68375</v>
      </c>
      <c r="X83" s="113">
        <f t="shared" si="4"/>
        <v>7.641875</v>
      </c>
      <c r="Y83" s="108">
        <f>STDEV(R3:R67,AJ3:AJ67)</f>
        <v>0.202689212013532</v>
      </c>
      <c r="AC83" s="60" t="s">
        <v>19</v>
      </c>
      <c r="AD83" s="67">
        <v>7.2</v>
      </c>
      <c r="AE83" s="67">
        <v>7.8</v>
      </c>
      <c r="AG83" s="60" t="s">
        <v>19</v>
      </c>
      <c r="AH83" s="67">
        <v>7.4</v>
      </c>
      <c r="AI83" s="67">
        <v>8.01</v>
      </c>
      <c r="AJ83" s="1"/>
      <c r="AK83" s="113"/>
      <c r="AL83" s="113"/>
    </row>
    <row r="84" spans="3:38">
      <c r="C84" s="1" t="s">
        <v>7</v>
      </c>
      <c r="D84" s="123">
        <v>7.58</v>
      </c>
      <c r="E84" s="113">
        <v>0.169873902813654</v>
      </c>
      <c r="G84" s="123"/>
      <c r="U84" s="1" t="s">
        <v>7</v>
      </c>
      <c r="V84" s="113">
        <v>7.58</v>
      </c>
      <c r="W84" s="113">
        <v>7.685</v>
      </c>
      <c r="X84" s="113">
        <f t="shared" si="4"/>
        <v>7.6325</v>
      </c>
      <c r="Y84" s="108">
        <f>STDEV(F3:F67,X3:X67)</f>
        <v>0.199047732968753</v>
      </c>
      <c r="AC84" s="60" t="s">
        <v>7</v>
      </c>
      <c r="AD84" s="67">
        <v>7.25</v>
      </c>
      <c r="AE84" s="67">
        <v>7.77</v>
      </c>
      <c r="AG84" s="60" t="s">
        <v>7</v>
      </c>
      <c r="AH84" s="67">
        <v>7.42</v>
      </c>
      <c r="AI84" s="67">
        <v>8.07</v>
      </c>
      <c r="AJ84" s="1"/>
      <c r="AK84" s="113"/>
      <c r="AL84" s="113"/>
    </row>
    <row r="85" spans="3:38">
      <c r="C85" s="1" t="s">
        <v>5</v>
      </c>
      <c r="D85" s="123">
        <v>7.5875</v>
      </c>
      <c r="E85" s="113">
        <v>0.168840584153049</v>
      </c>
      <c r="G85" s="123"/>
      <c r="U85" s="1" t="s">
        <v>5</v>
      </c>
      <c r="V85" s="113">
        <v>7.5875</v>
      </c>
      <c r="W85" s="113">
        <v>7.7075</v>
      </c>
      <c r="X85" s="113">
        <f t="shared" si="4"/>
        <v>7.6475</v>
      </c>
      <c r="Y85" s="108">
        <f>STDEV(D3:D67,V3:V67)</f>
        <v>0.184553515274025</v>
      </c>
      <c r="AC85" s="60" t="s">
        <v>5</v>
      </c>
      <c r="AD85" s="67">
        <v>7.24</v>
      </c>
      <c r="AE85" s="67">
        <v>7.76</v>
      </c>
      <c r="AG85" s="139" t="s">
        <v>5</v>
      </c>
      <c r="AH85" s="140">
        <v>7.43</v>
      </c>
      <c r="AI85" s="140">
        <v>8.04</v>
      </c>
      <c r="AJ85" s="1"/>
      <c r="AK85" s="113"/>
      <c r="AL85" s="113"/>
    </row>
    <row r="86" spans="3:38">
      <c r="C86" s="1" t="s">
        <v>9</v>
      </c>
      <c r="D86" s="123">
        <v>7.54875</v>
      </c>
      <c r="E86" s="113">
        <v>0.142271119446539</v>
      </c>
      <c r="G86" s="123"/>
      <c r="U86" s="1" t="s">
        <v>9</v>
      </c>
      <c r="V86" s="113">
        <v>7.54875</v>
      </c>
      <c r="W86" s="113">
        <v>7.63875</v>
      </c>
      <c r="X86" s="113">
        <f t="shared" si="4"/>
        <v>7.59375</v>
      </c>
      <c r="Y86" s="108">
        <f>STDEV(H3:H67,Z3:Z67)</f>
        <v>0.204022057631032</v>
      </c>
      <c r="AC86" s="60" t="s">
        <v>9</v>
      </c>
      <c r="AD86" s="67">
        <v>7.27</v>
      </c>
      <c r="AE86" s="67">
        <v>7.68</v>
      </c>
      <c r="AG86" s="60" t="s">
        <v>9</v>
      </c>
      <c r="AH86" s="67">
        <v>7.28</v>
      </c>
      <c r="AI86" s="67">
        <v>8</v>
      </c>
      <c r="AJ86" s="1"/>
      <c r="AK86" s="113"/>
      <c r="AL86" s="113"/>
    </row>
    <row r="87" spans="3:38">
      <c r="C87" s="1" t="s">
        <v>11</v>
      </c>
      <c r="D87" s="123">
        <v>7.55875</v>
      </c>
      <c r="E87" s="113">
        <v>0.133463478150391</v>
      </c>
      <c r="G87" s="123"/>
      <c r="U87" s="1" t="s">
        <v>11</v>
      </c>
      <c r="V87" s="113">
        <v>7.55875</v>
      </c>
      <c r="W87" s="113">
        <v>7.63875</v>
      </c>
      <c r="X87" s="113">
        <f t="shared" si="4"/>
        <v>7.59875</v>
      </c>
      <c r="Y87" s="108">
        <f>STDEV(J3:J67,AB3:AB67)</f>
        <v>0.192591969372211</v>
      </c>
      <c r="AC87" s="60" t="s">
        <v>11</v>
      </c>
      <c r="AD87" s="67">
        <v>7.32</v>
      </c>
      <c r="AE87" s="67">
        <v>7.71</v>
      </c>
      <c r="AG87" s="60" t="s">
        <v>11</v>
      </c>
      <c r="AH87" s="67">
        <v>7.29</v>
      </c>
      <c r="AI87" s="67">
        <v>7.99</v>
      </c>
      <c r="AJ87" s="1"/>
      <c r="AK87" s="113"/>
      <c r="AL87" s="113"/>
    </row>
    <row r="88" spans="3:38">
      <c r="C88" s="1" t="s">
        <v>6</v>
      </c>
      <c r="D88" s="123">
        <v>7.56</v>
      </c>
      <c r="E88" s="113">
        <v>0.140102003656519</v>
      </c>
      <c r="G88" s="113"/>
      <c r="U88" s="1" t="s">
        <v>6</v>
      </c>
      <c r="V88" s="113">
        <v>7.56</v>
      </c>
      <c r="W88" s="113">
        <v>7.65125</v>
      </c>
      <c r="X88" s="113">
        <f t="shared" si="4"/>
        <v>7.605625</v>
      </c>
      <c r="Y88" s="108">
        <f>STDEV(E3:E67,W3:W67)</f>
        <v>0.190226838274729</v>
      </c>
      <c r="AC88" s="60" t="s">
        <v>6</v>
      </c>
      <c r="AD88" s="67">
        <v>7.28</v>
      </c>
      <c r="AE88" s="67">
        <v>7.68</v>
      </c>
      <c r="AG88" s="60" t="s">
        <v>6</v>
      </c>
      <c r="AH88" s="67">
        <v>7.27</v>
      </c>
      <c r="AI88" s="67">
        <v>8</v>
      </c>
      <c r="AJ88" s="1"/>
      <c r="AK88" s="113"/>
      <c r="AL88" s="113"/>
    </row>
    <row r="89" spans="3:41">
      <c r="C89" s="1" t="s">
        <v>22</v>
      </c>
      <c r="D89" s="123">
        <v>7.6325</v>
      </c>
      <c r="E89" s="113">
        <v>0.117077507904562</v>
      </c>
      <c r="F89" s="124"/>
      <c r="G89" s="113"/>
      <c r="H89" s="124"/>
      <c r="I89" s="124"/>
      <c r="J89" s="124"/>
      <c r="K89" s="124"/>
      <c r="L89" s="124"/>
      <c r="M89" s="124"/>
      <c r="N89" s="124"/>
      <c r="O89" s="124"/>
      <c r="P89" s="124"/>
      <c r="Q89" s="124"/>
      <c r="R89" s="124"/>
      <c r="S89" s="124"/>
      <c r="T89" s="124"/>
      <c r="U89" s="113" t="s">
        <v>22</v>
      </c>
      <c r="V89" s="113">
        <v>7.6325</v>
      </c>
      <c r="W89" s="113">
        <v>7.6</v>
      </c>
      <c r="X89" s="113">
        <f t="shared" si="4"/>
        <v>7.61625</v>
      </c>
      <c r="Y89" s="108">
        <f>STDEV(U3:U67,AM3:AM67)</f>
        <v>0.196812698003046</v>
      </c>
      <c r="AC89" s="135" t="s">
        <v>22</v>
      </c>
      <c r="AD89" s="136">
        <v>7.41</v>
      </c>
      <c r="AE89" s="136">
        <v>7.76</v>
      </c>
      <c r="AF89" s="124"/>
      <c r="AG89" s="60" t="s">
        <v>22</v>
      </c>
      <c r="AH89" s="67">
        <v>7.34</v>
      </c>
      <c r="AI89" s="67">
        <v>8.03</v>
      </c>
      <c r="AJ89" s="1"/>
      <c r="AK89" s="113"/>
      <c r="AL89" s="113"/>
      <c r="AM89" s="124"/>
      <c r="AN89" s="124"/>
      <c r="AO89" s="124"/>
    </row>
    <row r="90" spans="3:41">
      <c r="C90" s="1" t="s">
        <v>8</v>
      </c>
      <c r="D90" s="123">
        <v>7.5525</v>
      </c>
      <c r="E90" s="113">
        <v>0.146945082064209</v>
      </c>
      <c r="F90" s="124"/>
      <c r="G90" s="113"/>
      <c r="H90" s="124"/>
      <c r="I90" s="124"/>
      <c r="J90" s="124"/>
      <c r="K90" s="124"/>
      <c r="L90" s="124"/>
      <c r="M90" s="124"/>
      <c r="N90" s="124"/>
      <c r="O90" s="124"/>
      <c r="P90" s="124"/>
      <c r="Q90" s="124"/>
      <c r="R90" s="124"/>
      <c r="S90" s="124"/>
      <c r="T90" s="124"/>
      <c r="U90" s="113" t="s">
        <v>8</v>
      </c>
      <c r="V90" s="113">
        <v>7.5525</v>
      </c>
      <c r="W90" s="113">
        <v>7.62875</v>
      </c>
      <c r="X90" s="113">
        <f t="shared" si="4"/>
        <v>7.590625</v>
      </c>
      <c r="Y90" s="108">
        <f>STDEV(G3:G67,Y3:Y67)</f>
        <v>0.215915685704706</v>
      </c>
      <c r="AC90" s="60" t="s">
        <v>8</v>
      </c>
      <c r="AD90" s="67">
        <v>7.28</v>
      </c>
      <c r="AE90" s="67">
        <v>7.71</v>
      </c>
      <c r="AF90" s="124"/>
      <c r="AG90" s="60" t="s">
        <v>8</v>
      </c>
      <c r="AH90" s="67">
        <v>7.27</v>
      </c>
      <c r="AI90" s="67">
        <v>8.04</v>
      </c>
      <c r="AM90" s="124"/>
      <c r="AN90" s="124"/>
      <c r="AO90" s="124"/>
    </row>
    <row r="91" spans="3:35">
      <c r="C91" s="1" t="s">
        <v>18</v>
      </c>
      <c r="D91" s="123">
        <v>7.58625</v>
      </c>
      <c r="E91" s="113">
        <v>0.168178264265715</v>
      </c>
      <c r="G91" s="113"/>
      <c r="U91" s="1" t="s">
        <v>18</v>
      </c>
      <c r="V91" s="113">
        <v>7.58625</v>
      </c>
      <c r="W91" s="113">
        <v>7.6875</v>
      </c>
      <c r="X91" s="113">
        <f t="shared" si="4"/>
        <v>7.636875</v>
      </c>
      <c r="Y91" s="108">
        <f>STDEV(Q3:Q67,AI3:AI67)</f>
        <v>0.247324853852849</v>
      </c>
      <c r="AC91" s="60" t="s">
        <v>18</v>
      </c>
      <c r="AD91" s="67">
        <v>7.24</v>
      </c>
      <c r="AE91" s="67">
        <v>7.71</v>
      </c>
      <c r="AG91" s="60" t="s">
        <v>18</v>
      </c>
      <c r="AH91" s="67">
        <v>7.34</v>
      </c>
      <c r="AI91" s="67">
        <v>8.28</v>
      </c>
    </row>
    <row r="92" spans="3:31">
      <c r="C92" s="1"/>
      <c r="D92" s="123"/>
      <c r="E92" s="124"/>
      <c r="G92" s="113"/>
      <c r="Z92" s="137"/>
      <c r="AA92" s="138"/>
      <c r="AB92" s="138"/>
      <c r="AC92" s="1"/>
      <c r="AD92" s="113"/>
      <c r="AE92" s="113"/>
    </row>
    <row r="93" spans="3:23">
      <c r="C93" s="120" t="s">
        <v>4</v>
      </c>
      <c r="D93" s="121" t="s">
        <v>32</v>
      </c>
      <c r="E93" s="122" t="s">
        <v>33</v>
      </c>
      <c r="G93" s="125" t="s">
        <v>47</v>
      </c>
      <c r="H93" s="126" t="s">
        <v>30</v>
      </c>
      <c r="I93" s="129" t="s">
        <v>31</v>
      </c>
      <c r="J93" s="121" t="s">
        <v>32</v>
      </c>
      <c r="L93" s="125" t="s">
        <v>48</v>
      </c>
      <c r="M93" s="126" t="s">
        <v>30</v>
      </c>
      <c r="N93" s="129" t="s">
        <v>31</v>
      </c>
      <c r="O93" s="121" t="s">
        <v>32</v>
      </c>
      <c r="R93" s="122" t="s">
        <v>3</v>
      </c>
      <c r="S93" s="122" t="s">
        <v>4</v>
      </c>
      <c r="T93" s="126" t="s">
        <v>30</v>
      </c>
      <c r="U93" s="129" t="s">
        <v>31</v>
      </c>
      <c r="V93" s="121" t="s">
        <v>32</v>
      </c>
      <c r="W93" t="s">
        <v>35</v>
      </c>
    </row>
    <row r="94" spans="3:23">
      <c r="C94" s="1" t="s">
        <v>17</v>
      </c>
      <c r="D94" s="123">
        <v>7.76625</v>
      </c>
      <c r="E94" s="1">
        <v>0.219605978320914</v>
      </c>
      <c r="G94" s="127" t="s">
        <v>36</v>
      </c>
      <c r="H94" s="128">
        <v>7.23333333333333</v>
      </c>
      <c r="I94" s="128">
        <v>7.86333333333333</v>
      </c>
      <c r="J94" s="1">
        <v>7.65041666666667</v>
      </c>
      <c r="L94" s="127" t="s">
        <v>36</v>
      </c>
      <c r="M94" s="128">
        <v>7.48666666666667</v>
      </c>
      <c r="N94" s="128">
        <v>8.15333333333333</v>
      </c>
      <c r="O94" s="1">
        <v>7.69208333333333</v>
      </c>
      <c r="Q94" s="122" t="s">
        <v>36</v>
      </c>
      <c r="R94" s="123">
        <v>7.65041666666667</v>
      </c>
      <c r="S94" s="123">
        <v>7.69208333333333</v>
      </c>
      <c r="T94" s="68">
        <f>MIN(AD74:AD76,AH74:AH76)</f>
        <v>7.21</v>
      </c>
      <c r="U94" s="68">
        <f>MAX(AE74:AE76,AI74:AI76)</f>
        <v>8.16</v>
      </c>
      <c r="V94" s="108">
        <f>AVERAGE(X74:X76)</f>
        <v>7.71041666666667</v>
      </c>
      <c r="W94">
        <f>STDEV(P3:P67,AH3:AH67,K3:K67,AC3:AC67,L3:L67,AD3:AD67)</f>
        <v>0.216912163155556</v>
      </c>
    </row>
    <row r="95" spans="3:23">
      <c r="C95" s="1" t="s">
        <v>12</v>
      </c>
      <c r="D95" s="123">
        <v>7.77</v>
      </c>
      <c r="E95" s="1">
        <v>0.220518868645228</v>
      </c>
      <c r="G95" s="127" t="s">
        <v>37</v>
      </c>
      <c r="H95" s="128">
        <v>7.20333333333333</v>
      </c>
      <c r="I95" s="128">
        <v>7.88333333333333</v>
      </c>
      <c r="J95" s="1">
        <v>7.64916666666667</v>
      </c>
      <c r="L95" s="127" t="s">
        <v>37</v>
      </c>
      <c r="M95" s="128">
        <v>7.48666666666667</v>
      </c>
      <c r="N95" s="128">
        <v>8.20666666666667</v>
      </c>
      <c r="O95" s="1">
        <v>7.64291666666667</v>
      </c>
      <c r="Q95" s="122" t="s">
        <v>37</v>
      </c>
      <c r="R95" s="123">
        <v>7.64916666666667</v>
      </c>
      <c r="S95" s="123">
        <v>7.64291666666667</v>
      </c>
      <c r="T95" s="68">
        <f>MIN(AD77:AD79,AH77:AH79)</f>
        <v>7.16</v>
      </c>
      <c r="U95" s="68">
        <f>MAX(AE77:AE79,AI77:AI79)</f>
        <v>8.22</v>
      </c>
      <c r="V95" s="108">
        <f>AVERAGE(X77:X79)</f>
        <v>7.73020833333333</v>
      </c>
      <c r="W95">
        <f>STDEV(N3:N67,AF3:AF67,M3:M67,AE3:AE67,T3:T67,AL3:AL67)</f>
        <v>0.240818547240522</v>
      </c>
    </row>
    <row r="96" spans="3:23">
      <c r="C96" s="1" t="s">
        <v>13</v>
      </c>
      <c r="D96" s="123">
        <v>7.775</v>
      </c>
      <c r="E96" s="1">
        <v>0.228035085019828</v>
      </c>
      <c r="G96" s="127" t="s">
        <v>38</v>
      </c>
      <c r="H96" s="128">
        <v>7.13</v>
      </c>
      <c r="I96" s="128">
        <v>7.90666666666667</v>
      </c>
      <c r="J96" s="1">
        <v>7.63083333333333</v>
      </c>
      <c r="L96" s="127" t="s">
        <v>38</v>
      </c>
      <c r="M96" s="128">
        <v>7.44</v>
      </c>
      <c r="N96" s="128">
        <v>8.21</v>
      </c>
      <c r="O96" s="1">
        <v>7.63875</v>
      </c>
      <c r="Q96" s="122" t="s">
        <v>38</v>
      </c>
      <c r="R96" s="131">
        <v>7.63083333333333</v>
      </c>
      <c r="S96" s="123">
        <v>7.63875</v>
      </c>
      <c r="T96" s="68">
        <f>MIN(AD80:AD82,AH80:AH82)</f>
        <v>7.11</v>
      </c>
      <c r="U96" s="68">
        <f>MAX(AE80:AE82,AI80:AI82)</f>
        <v>8.24</v>
      </c>
      <c r="V96" s="108">
        <f>AVERAGE(X80:X82)</f>
        <v>7.70145833333333</v>
      </c>
      <c r="W96">
        <f>STDEV(O3:O67,AG3:AG67,I3:I67,AA3:AA67,S3:S67,AK3:AK67)</f>
        <v>0.255958686687481</v>
      </c>
    </row>
    <row r="97" spans="3:23">
      <c r="C97" s="1" t="s">
        <v>15</v>
      </c>
      <c r="D97" s="123">
        <v>7.8175</v>
      </c>
      <c r="E97" s="1">
        <v>0.254333863820204</v>
      </c>
      <c r="G97" s="127" t="s">
        <v>39</v>
      </c>
      <c r="H97" s="128">
        <v>7.23</v>
      </c>
      <c r="I97" s="128">
        <v>7.77666666666667</v>
      </c>
      <c r="J97" s="1">
        <v>7.58916666666667</v>
      </c>
      <c r="L97" s="127" t="s">
        <v>39</v>
      </c>
      <c r="M97" s="128">
        <v>7.41666666666667</v>
      </c>
      <c r="N97" s="128">
        <v>8.04</v>
      </c>
      <c r="O97" s="1">
        <v>7.77041666666667</v>
      </c>
      <c r="Q97" s="122" t="s">
        <v>39</v>
      </c>
      <c r="R97" s="131">
        <v>7.58916666666667</v>
      </c>
      <c r="S97" s="123">
        <v>7.77041666666667</v>
      </c>
      <c r="T97" s="68">
        <f>MIN(AD83:AD85,AH83:AH85)</f>
        <v>7.2</v>
      </c>
      <c r="U97" s="68">
        <f>MAX(AE83:AE85,AI83:AI85)</f>
        <v>8.07</v>
      </c>
      <c r="V97" s="108">
        <f>AVERAGE(X83:X85)</f>
        <v>7.640625</v>
      </c>
      <c r="W97">
        <f>STDEV(R3:R67,AJ3:AJ67,F3:F67,X3:X67,D3:D67,V3:V67)</f>
        <v>0.191482527951347</v>
      </c>
    </row>
    <row r="98" spans="3:23">
      <c r="C98" s="1" t="s">
        <v>14</v>
      </c>
      <c r="D98" s="123">
        <v>7.8</v>
      </c>
      <c r="E98" s="1">
        <v>0.248121514009337</v>
      </c>
      <c r="G98" s="127" t="s">
        <v>40</v>
      </c>
      <c r="H98" s="128">
        <v>7.29</v>
      </c>
      <c r="I98" s="128">
        <v>7.69</v>
      </c>
      <c r="J98" s="1">
        <v>7.55583333333333</v>
      </c>
      <c r="L98" s="127" t="s">
        <v>40</v>
      </c>
      <c r="M98" s="128">
        <v>7.28</v>
      </c>
      <c r="N98" s="128">
        <v>7.99666666666667</v>
      </c>
      <c r="O98" s="1">
        <v>7.81125</v>
      </c>
      <c r="Q98" s="122" t="s">
        <v>40</v>
      </c>
      <c r="R98" s="123">
        <v>7.55583333333333</v>
      </c>
      <c r="S98" s="123">
        <v>7.81125</v>
      </c>
      <c r="T98" s="68">
        <f>MIN(AD86:AD88,AH86:AH88)</f>
        <v>7.27</v>
      </c>
      <c r="U98" s="68">
        <f>MAX(AE86:AE88,AI86:AI88)</f>
        <v>8</v>
      </c>
      <c r="V98" s="108">
        <f>AVERAGE(X86:X88)</f>
        <v>7.599375</v>
      </c>
      <c r="W98">
        <f>STDEV(H3:H67,Z3:Z67,J3:J67,AB3:AB67,E3:E67,W3:W67)</f>
        <v>0.19156029271402</v>
      </c>
    </row>
    <row r="99" spans="3:23">
      <c r="C99" s="1" t="s">
        <v>21</v>
      </c>
      <c r="D99" s="123">
        <v>7.81625</v>
      </c>
      <c r="E99" s="1">
        <v>0.252922207125319</v>
      </c>
      <c r="G99" s="128" t="s">
        <v>41</v>
      </c>
      <c r="H99" s="128">
        <v>7.31</v>
      </c>
      <c r="I99" s="128">
        <v>7.72666666666667</v>
      </c>
      <c r="J99" s="1">
        <v>7.59041666666667</v>
      </c>
      <c r="L99" s="127" t="s">
        <v>41</v>
      </c>
      <c r="M99" s="128">
        <v>7.20333333333333</v>
      </c>
      <c r="N99" s="128">
        <v>8.11666666666667</v>
      </c>
      <c r="O99" s="1">
        <v>7.77208333333333</v>
      </c>
      <c r="Q99" s="122" t="s">
        <v>41</v>
      </c>
      <c r="R99" s="123">
        <v>7.59041666666667</v>
      </c>
      <c r="S99" s="123">
        <v>7.77208333333333</v>
      </c>
      <c r="T99" s="68">
        <f>MIN(AD89:AD91,AH89:AH91)</f>
        <v>7.24</v>
      </c>
      <c r="U99" s="68">
        <f>MAX(AE89:AE91,AI89:AI91)</f>
        <v>8.28</v>
      </c>
      <c r="V99" s="108">
        <f>AVERAGE(X89:X91)</f>
        <v>7.61458333333333</v>
      </c>
      <c r="W99">
        <f>STDEV(U3:U67,AM3:AM67,G3:G67,Y3:Y67,Q3:Q67,AI3:AI67)</f>
        <v>0.218475078331577</v>
      </c>
    </row>
    <row r="100" spans="3:5">
      <c r="C100" s="1" t="s">
        <v>16</v>
      </c>
      <c r="D100" s="123">
        <v>7.7825</v>
      </c>
      <c r="E100" s="1">
        <v>0.271122007327223</v>
      </c>
    </row>
    <row r="101" spans="3:5">
      <c r="C101" s="1" t="s">
        <v>10</v>
      </c>
      <c r="D101" s="123">
        <v>7.7425</v>
      </c>
      <c r="E101" s="1">
        <v>0.272016281025341</v>
      </c>
    </row>
    <row r="102" spans="3:7">
      <c r="C102" s="1" t="s">
        <v>20</v>
      </c>
      <c r="D102" s="123">
        <v>7.79125</v>
      </c>
      <c r="E102" s="1">
        <v>0.268723835935705</v>
      </c>
      <c r="G102" s="113"/>
    </row>
    <row r="103" spans="3:7">
      <c r="C103" s="1" t="s">
        <v>19</v>
      </c>
      <c r="D103" s="123">
        <v>7.68375</v>
      </c>
      <c r="E103" s="1">
        <v>0.21030165409308</v>
      </c>
      <c r="G103" s="113"/>
    </row>
    <row r="104" spans="3:7">
      <c r="C104" s="1" t="s">
        <v>7</v>
      </c>
      <c r="D104" s="123">
        <v>7.685</v>
      </c>
      <c r="E104" s="1">
        <v>0.223031067662909</v>
      </c>
      <c r="G104" s="113"/>
    </row>
    <row r="105" spans="3:7">
      <c r="C105" s="1" t="s">
        <v>5</v>
      </c>
      <c r="D105" s="123">
        <v>7.7075</v>
      </c>
      <c r="E105" s="1">
        <v>0.190394327646597</v>
      </c>
      <c r="G105" s="113"/>
    </row>
    <row r="106" spans="3:7">
      <c r="C106" s="1" t="s">
        <v>9</v>
      </c>
      <c r="D106" s="123">
        <v>7.63875</v>
      </c>
      <c r="E106" s="1">
        <v>0.253627257435564</v>
      </c>
      <c r="G106" s="113"/>
    </row>
    <row r="107" spans="3:7">
      <c r="C107" s="1" t="s">
        <v>11</v>
      </c>
      <c r="D107" s="123">
        <v>7.63875</v>
      </c>
      <c r="E107" s="1">
        <v>0.24085784189019</v>
      </c>
      <c r="G107" s="113"/>
    </row>
    <row r="108" spans="3:7">
      <c r="C108" s="1" t="s">
        <v>6</v>
      </c>
      <c r="D108" s="123">
        <v>7.65125</v>
      </c>
      <c r="E108" s="1">
        <v>0.230554455916292</v>
      </c>
      <c r="G108" s="113"/>
    </row>
    <row r="109" spans="3:7">
      <c r="C109" s="1" t="s">
        <v>22</v>
      </c>
      <c r="D109" s="123">
        <v>7.6</v>
      </c>
      <c r="E109" s="1">
        <v>0.347891608735496</v>
      </c>
      <c r="G109" s="113"/>
    </row>
    <row r="110" spans="3:5">
      <c r="C110" s="1" t="s">
        <v>8</v>
      </c>
      <c r="D110" s="123">
        <v>7.62875</v>
      </c>
      <c r="E110" s="1">
        <v>0.27383193490064</v>
      </c>
    </row>
    <row r="111" spans="3:5">
      <c r="C111" s="1" t="s">
        <v>18</v>
      </c>
      <c r="D111" s="123">
        <v>7.6875</v>
      </c>
      <c r="E111" s="1">
        <v>0.311345008448368</v>
      </c>
    </row>
  </sheetData>
  <mergeCells count="5">
    <mergeCell ref="D1:U1"/>
    <mergeCell ref="V1:AM1"/>
    <mergeCell ref="A1:A2"/>
    <mergeCell ref="B1:B2"/>
    <mergeCell ref="C1:C2"/>
  </mergeCells>
  <pageMargins left="0.75" right="0.75" top="1" bottom="1" header="0.5" footer="0.5"/>
  <headerFooter/>
  <ignoredErrors>
    <ignoredError sqref="T94:U99 AD92:AE92" formulaRange="1"/>
  </ignoredError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M111"/>
  <sheetViews>
    <sheetView zoomScale="90" zoomScaleNormal="90" workbookViewId="0">
      <pane xSplit="3" ySplit="2" topLeftCell="D79" activePane="bottomRight" state="frozen"/>
      <selection/>
      <selection pane="topRight"/>
      <selection pane="bottomLeft"/>
      <selection pane="bottomRight" activeCell="M75" sqref="M75:M92"/>
    </sheetView>
  </sheetViews>
  <sheetFormatPr defaultColWidth="9.14285714285714" defaultRowHeight="15"/>
  <cols>
    <col min="1" max="1" width="5" customWidth="1"/>
    <col min="2" max="2" width="7" customWidth="1"/>
    <col min="3" max="3" width="12.1428571428571" customWidth="1"/>
    <col min="4" max="39" width="4.71428571428571" customWidth="1"/>
  </cols>
  <sheetData>
    <row r="1" spans="1:39">
      <c r="A1" s="84" t="s">
        <v>0</v>
      </c>
      <c r="B1" s="60" t="s">
        <v>1</v>
      </c>
      <c r="C1" s="60" t="s">
        <v>2</v>
      </c>
      <c r="D1" s="85" t="s">
        <v>3</v>
      </c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5"/>
      <c r="T1" s="85"/>
      <c r="U1" s="85"/>
      <c r="V1" s="94" t="s">
        <v>4</v>
      </c>
      <c r="W1" s="94"/>
      <c r="X1" s="94"/>
      <c r="Y1" s="94"/>
      <c r="Z1" s="94"/>
      <c r="AA1" s="94"/>
      <c r="AB1" s="94"/>
      <c r="AC1" s="94"/>
      <c r="AD1" s="94"/>
      <c r="AE1" s="94"/>
      <c r="AF1" s="94"/>
      <c r="AG1" s="94"/>
      <c r="AH1" s="94"/>
      <c r="AI1" s="94"/>
      <c r="AJ1" s="94"/>
      <c r="AK1" s="94"/>
      <c r="AL1" s="94"/>
      <c r="AM1" s="94"/>
    </row>
    <row r="2" spans="1:39">
      <c r="A2" s="86"/>
      <c r="B2" s="87"/>
      <c r="C2" s="87"/>
      <c r="D2" s="60" t="s">
        <v>5</v>
      </c>
      <c r="E2" s="60" t="s">
        <v>6</v>
      </c>
      <c r="F2" s="60" t="s">
        <v>7</v>
      </c>
      <c r="G2" s="60" t="s">
        <v>8</v>
      </c>
      <c r="H2" s="60" t="s">
        <v>9</v>
      </c>
      <c r="I2" s="60" t="s">
        <v>10</v>
      </c>
      <c r="J2" s="60" t="s">
        <v>11</v>
      </c>
      <c r="K2" s="60" t="s">
        <v>12</v>
      </c>
      <c r="L2" s="60" t="s">
        <v>13</v>
      </c>
      <c r="M2" s="60" t="s">
        <v>14</v>
      </c>
      <c r="N2" s="60" t="s">
        <v>15</v>
      </c>
      <c r="O2" s="60" t="s">
        <v>16</v>
      </c>
      <c r="P2" s="60" t="s">
        <v>17</v>
      </c>
      <c r="Q2" s="60" t="s">
        <v>18</v>
      </c>
      <c r="R2" s="60" t="s">
        <v>19</v>
      </c>
      <c r="S2" s="60" t="s">
        <v>20</v>
      </c>
      <c r="T2" s="60" t="s">
        <v>21</v>
      </c>
      <c r="U2" s="60" t="s">
        <v>22</v>
      </c>
      <c r="V2" s="60" t="s">
        <v>5</v>
      </c>
      <c r="W2" s="60" t="s">
        <v>6</v>
      </c>
      <c r="X2" s="60" t="s">
        <v>7</v>
      </c>
      <c r="Y2" s="60" t="s">
        <v>8</v>
      </c>
      <c r="Z2" s="60" t="s">
        <v>9</v>
      </c>
      <c r="AA2" s="60" t="s">
        <v>10</v>
      </c>
      <c r="AB2" s="60" t="s">
        <v>11</v>
      </c>
      <c r="AC2" s="60" t="s">
        <v>12</v>
      </c>
      <c r="AD2" s="60" t="s">
        <v>13</v>
      </c>
      <c r="AE2" s="60" t="s">
        <v>14</v>
      </c>
      <c r="AF2" s="60" t="s">
        <v>15</v>
      </c>
      <c r="AG2" s="60" t="s">
        <v>16</v>
      </c>
      <c r="AH2" s="60" t="s">
        <v>17</v>
      </c>
      <c r="AI2" s="60" t="s">
        <v>18</v>
      </c>
      <c r="AJ2" s="60" t="s">
        <v>19</v>
      </c>
      <c r="AK2" s="60" t="s">
        <v>20</v>
      </c>
      <c r="AL2" s="60" t="s">
        <v>21</v>
      </c>
      <c r="AM2" s="60" t="s">
        <v>22</v>
      </c>
    </row>
    <row r="3" spans="1:39">
      <c r="A3" s="88">
        <v>0</v>
      </c>
      <c r="B3" s="89" t="s">
        <v>23</v>
      </c>
      <c r="C3" s="90">
        <v>45011</v>
      </c>
      <c r="D3" s="91"/>
      <c r="E3" s="92"/>
      <c r="F3" s="92"/>
      <c r="G3" s="92"/>
      <c r="H3" s="92"/>
      <c r="I3" s="92"/>
      <c r="J3" s="92"/>
      <c r="K3" s="92"/>
      <c r="L3" s="92"/>
      <c r="M3" s="92"/>
      <c r="N3" s="92"/>
      <c r="O3" s="92"/>
      <c r="P3" s="92"/>
      <c r="Q3" s="92"/>
      <c r="R3" s="92"/>
      <c r="S3" s="92"/>
      <c r="T3" s="92"/>
      <c r="U3" s="95"/>
      <c r="V3" s="92"/>
      <c r="W3" s="92"/>
      <c r="X3" s="92"/>
      <c r="Y3" s="92"/>
      <c r="Z3" s="92"/>
      <c r="AA3" s="92"/>
      <c r="AB3" s="92"/>
      <c r="AC3" s="92"/>
      <c r="AD3" s="92"/>
      <c r="AE3" s="92"/>
      <c r="AF3" s="92"/>
      <c r="AG3" s="92"/>
      <c r="AH3" s="92"/>
      <c r="AI3" s="92"/>
      <c r="AJ3" s="92"/>
      <c r="AK3" s="92"/>
      <c r="AL3" s="92"/>
      <c r="AM3" s="95"/>
    </row>
    <row r="4" spans="1:39">
      <c r="A4" s="88">
        <v>1</v>
      </c>
      <c r="B4" s="89" t="s">
        <v>24</v>
      </c>
      <c r="C4" s="90">
        <v>45012</v>
      </c>
      <c r="D4" s="91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5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5"/>
    </row>
    <row r="5" spans="1:39">
      <c r="A5" s="88">
        <v>2</v>
      </c>
      <c r="B5" s="89" t="s">
        <v>25</v>
      </c>
      <c r="C5" s="90">
        <v>45013</v>
      </c>
      <c r="D5" s="91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5"/>
      <c r="V5" s="92"/>
      <c r="W5" s="92"/>
      <c r="X5" s="92"/>
      <c r="Y5" s="92"/>
      <c r="Z5" s="92"/>
      <c r="AA5" s="92"/>
      <c r="AB5" s="92"/>
      <c r="AC5" s="92"/>
      <c r="AD5" s="92"/>
      <c r="AE5" s="92"/>
      <c r="AF5" s="92"/>
      <c r="AG5" s="92"/>
      <c r="AH5" s="92"/>
      <c r="AI5" s="92"/>
      <c r="AJ5" s="92"/>
      <c r="AK5" s="92"/>
      <c r="AL5" s="92"/>
      <c r="AM5" s="95"/>
    </row>
    <row r="6" spans="1:39">
      <c r="A6" s="88">
        <v>3</v>
      </c>
      <c r="B6" s="89" t="s">
        <v>26</v>
      </c>
      <c r="C6" s="90">
        <v>45014</v>
      </c>
      <c r="D6" s="91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5"/>
      <c r="V6" s="92"/>
      <c r="W6" s="92"/>
      <c r="X6" s="92"/>
      <c r="Y6" s="92"/>
      <c r="Z6" s="92"/>
      <c r="AA6" s="92"/>
      <c r="AB6" s="92"/>
      <c r="AC6" s="92"/>
      <c r="AD6" s="92"/>
      <c r="AE6" s="92"/>
      <c r="AF6" s="92"/>
      <c r="AG6" s="92"/>
      <c r="AH6" s="92"/>
      <c r="AI6" s="92"/>
      <c r="AJ6" s="92"/>
      <c r="AK6" s="92"/>
      <c r="AL6" s="92"/>
      <c r="AM6" s="95"/>
    </row>
    <row r="7" spans="1:39">
      <c r="A7" s="88">
        <v>4</v>
      </c>
      <c r="B7" t="s">
        <v>27</v>
      </c>
      <c r="C7" s="90">
        <v>45015</v>
      </c>
      <c r="D7" s="91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  <c r="P7" s="92"/>
      <c r="Q7" s="92"/>
      <c r="R7" s="92"/>
      <c r="S7" s="92"/>
      <c r="T7" s="92"/>
      <c r="U7" s="95"/>
      <c r="V7" s="92"/>
      <c r="W7" s="92"/>
      <c r="X7" s="92"/>
      <c r="Y7" s="92"/>
      <c r="Z7" s="92"/>
      <c r="AA7" s="92"/>
      <c r="AB7" s="92"/>
      <c r="AC7" s="92"/>
      <c r="AD7" s="92"/>
      <c r="AE7" s="92"/>
      <c r="AF7" s="92"/>
      <c r="AG7" s="92"/>
      <c r="AH7" s="92"/>
      <c r="AI7" s="92"/>
      <c r="AJ7" s="92"/>
      <c r="AK7" s="92"/>
      <c r="AL7" s="92"/>
      <c r="AM7" s="95"/>
    </row>
    <row r="8" spans="1:39">
      <c r="A8" s="88">
        <v>5</v>
      </c>
      <c r="B8" t="s">
        <v>28</v>
      </c>
      <c r="C8" s="90">
        <v>45016</v>
      </c>
      <c r="D8" s="91"/>
      <c r="E8" s="92"/>
      <c r="F8" s="92"/>
      <c r="G8" s="92"/>
      <c r="H8" s="92"/>
      <c r="I8" s="92"/>
      <c r="J8" s="92"/>
      <c r="K8" s="92"/>
      <c r="L8" s="92"/>
      <c r="M8" s="92"/>
      <c r="N8" s="92"/>
      <c r="O8" s="92"/>
      <c r="P8" s="92"/>
      <c r="Q8" s="92"/>
      <c r="R8" s="92"/>
      <c r="S8" s="92"/>
      <c r="T8" s="92"/>
      <c r="U8" s="95"/>
      <c r="V8" s="92"/>
      <c r="W8" s="92"/>
      <c r="X8" s="92"/>
      <c r="Y8" s="92"/>
      <c r="Z8" s="92"/>
      <c r="AA8" s="92"/>
      <c r="AB8" s="92"/>
      <c r="AC8" s="92"/>
      <c r="AD8" s="92"/>
      <c r="AE8" s="92"/>
      <c r="AF8" s="92"/>
      <c r="AG8" s="92"/>
      <c r="AH8" s="92"/>
      <c r="AI8" s="92"/>
      <c r="AJ8" s="92"/>
      <c r="AK8" s="92"/>
      <c r="AL8" s="92"/>
      <c r="AM8" s="95"/>
    </row>
    <row r="9" spans="1:39">
      <c r="A9" s="88">
        <v>6</v>
      </c>
      <c r="B9" t="s">
        <v>29</v>
      </c>
      <c r="C9" s="90">
        <v>45017</v>
      </c>
      <c r="D9" s="91"/>
      <c r="E9" s="92"/>
      <c r="F9" s="92"/>
      <c r="G9" s="92"/>
      <c r="H9" s="92"/>
      <c r="I9" s="92"/>
      <c r="J9" s="92"/>
      <c r="K9" s="92"/>
      <c r="L9" s="92"/>
      <c r="M9" s="92"/>
      <c r="N9" s="92"/>
      <c r="O9" s="92"/>
      <c r="P9" s="92"/>
      <c r="Q9" s="92"/>
      <c r="R9" s="92"/>
      <c r="S9" s="92"/>
      <c r="T9" s="92"/>
      <c r="U9" s="95"/>
      <c r="V9" s="92"/>
      <c r="W9" s="92"/>
      <c r="X9" s="92"/>
      <c r="Y9" s="92"/>
      <c r="Z9" s="92"/>
      <c r="AA9" s="92"/>
      <c r="AB9" s="92"/>
      <c r="AC9" s="92"/>
      <c r="AD9" s="92"/>
      <c r="AE9" s="92"/>
      <c r="AF9" s="92"/>
      <c r="AG9" s="92"/>
      <c r="AH9" s="92"/>
      <c r="AI9" s="92"/>
      <c r="AJ9" s="92"/>
      <c r="AK9" s="92"/>
      <c r="AL9" s="92"/>
      <c r="AM9" s="95"/>
    </row>
    <row r="10" spans="1:39">
      <c r="A10" s="88">
        <v>7</v>
      </c>
      <c r="B10" t="s">
        <v>23</v>
      </c>
      <c r="C10" s="90">
        <v>45018</v>
      </c>
      <c r="D10" s="91">
        <v>2.3</v>
      </c>
      <c r="E10" s="92">
        <v>1.4</v>
      </c>
      <c r="F10" s="92">
        <v>2.3</v>
      </c>
      <c r="G10" s="92">
        <v>1.7</v>
      </c>
      <c r="H10" s="92">
        <v>1.5</v>
      </c>
      <c r="I10" s="92">
        <v>2.5</v>
      </c>
      <c r="J10" s="92">
        <v>1.8</v>
      </c>
      <c r="K10" s="92">
        <v>2.5</v>
      </c>
      <c r="L10" s="92">
        <v>2.9</v>
      </c>
      <c r="M10" s="92">
        <v>1.8</v>
      </c>
      <c r="N10" s="92">
        <v>2</v>
      </c>
      <c r="O10" s="92">
        <v>2.1</v>
      </c>
      <c r="P10" s="92">
        <v>2</v>
      </c>
      <c r="Q10" s="92">
        <v>1.2</v>
      </c>
      <c r="R10" s="92">
        <v>1.6</v>
      </c>
      <c r="S10" s="92">
        <v>1.6</v>
      </c>
      <c r="T10" s="92">
        <v>1.5</v>
      </c>
      <c r="U10" s="95">
        <v>1.2</v>
      </c>
      <c r="V10" s="92">
        <v>2</v>
      </c>
      <c r="W10" s="92">
        <v>1.4</v>
      </c>
      <c r="X10" s="92">
        <v>2.1</v>
      </c>
      <c r="Y10" s="92">
        <v>1.6</v>
      </c>
      <c r="Z10" s="92">
        <v>1.3</v>
      </c>
      <c r="AA10" s="92">
        <v>2</v>
      </c>
      <c r="AB10" s="92">
        <v>1.5</v>
      </c>
      <c r="AC10" s="92">
        <v>1.5</v>
      </c>
      <c r="AD10" s="92">
        <v>1.9</v>
      </c>
      <c r="AE10" s="92">
        <v>1.9</v>
      </c>
      <c r="AF10" s="92">
        <v>1.8</v>
      </c>
      <c r="AG10" s="92">
        <v>1.8</v>
      </c>
      <c r="AH10" s="92">
        <v>1.8</v>
      </c>
      <c r="AI10" s="92">
        <v>1.4</v>
      </c>
      <c r="AJ10" s="92">
        <v>1.8</v>
      </c>
      <c r="AK10" s="92">
        <v>1.6</v>
      </c>
      <c r="AL10" s="92">
        <v>1.6</v>
      </c>
      <c r="AM10" s="95">
        <v>1.4</v>
      </c>
    </row>
    <row r="11" spans="1:39">
      <c r="A11" s="88">
        <v>8</v>
      </c>
      <c r="B11" s="89" t="s">
        <v>24</v>
      </c>
      <c r="C11" s="90">
        <v>45019</v>
      </c>
      <c r="D11" s="91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5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2"/>
      <c r="AH11" s="92"/>
      <c r="AI11" s="92"/>
      <c r="AJ11" s="92"/>
      <c r="AK11" s="92"/>
      <c r="AL11" s="92"/>
      <c r="AM11" s="95"/>
    </row>
    <row r="12" spans="1:39">
      <c r="A12" s="88">
        <v>9</v>
      </c>
      <c r="B12" s="89" t="s">
        <v>25</v>
      </c>
      <c r="C12" s="90">
        <v>45020</v>
      </c>
      <c r="D12" s="91"/>
      <c r="E12" s="92"/>
      <c r="F12" s="92"/>
      <c r="G12" s="92"/>
      <c r="H12" s="92"/>
      <c r="I12" s="92"/>
      <c r="J12" s="92"/>
      <c r="K12" s="92"/>
      <c r="L12" s="92"/>
      <c r="M12" s="92"/>
      <c r="N12" s="92"/>
      <c r="O12" s="92"/>
      <c r="P12" s="92"/>
      <c r="Q12" s="92"/>
      <c r="R12" s="92"/>
      <c r="S12" s="92"/>
      <c r="T12" s="92"/>
      <c r="U12" s="95"/>
      <c r="V12" s="92"/>
      <c r="W12" s="92"/>
      <c r="X12" s="92"/>
      <c r="Y12" s="92"/>
      <c r="Z12" s="92"/>
      <c r="AA12" s="92"/>
      <c r="AB12" s="92"/>
      <c r="AC12" s="92"/>
      <c r="AD12" s="92"/>
      <c r="AE12" s="92"/>
      <c r="AF12" s="92"/>
      <c r="AG12" s="92"/>
      <c r="AH12" s="92"/>
      <c r="AI12" s="92"/>
      <c r="AJ12" s="92"/>
      <c r="AK12" s="92"/>
      <c r="AL12" s="92"/>
      <c r="AM12" s="95"/>
    </row>
    <row r="13" spans="1:39">
      <c r="A13" s="88">
        <v>10</v>
      </c>
      <c r="B13" s="89" t="s">
        <v>26</v>
      </c>
      <c r="C13" s="90">
        <v>45021</v>
      </c>
      <c r="D13" s="91"/>
      <c r="E13" s="92"/>
      <c r="F13" s="92"/>
      <c r="G13" s="92"/>
      <c r="H13" s="92"/>
      <c r="I13" s="92"/>
      <c r="J13" s="92"/>
      <c r="K13" s="92"/>
      <c r="L13" s="92"/>
      <c r="M13" s="92"/>
      <c r="N13" s="92"/>
      <c r="O13" s="92"/>
      <c r="P13" s="92"/>
      <c r="Q13" s="92"/>
      <c r="R13" s="92"/>
      <c r="S13" s="92"/>
      <c r="T13" s="92"/>
      <c r="U13" s="95"/>
      <c r="V13" s="92"/>
      <c r="W13" s="92"/>
      <c r="X13" s="92"/>
      <c r="Y13" s="92"/>
      <c r="Z13" s="92"/>
      <c r="AA13" s="92"/>
      <c r="AB13" s="92"/>
      <c r="AC13" s="92"/>
      <c r="AD13" s="92"/>
      <c r="AE13" s="92"/>
      <c r="AF13" s="92"/>
      <c r="AG13" s="92"/>
      <c r="AH13" s="92"/>
      <c r="AI13" s="92"/>
      <c r="AJ13" s="92"/>
      <c r="AK13" s="92"/>
      <c r="AL13" s="92"/>
      <c r="AM13" s="95"/>
    </row>
    <row r="14" spans="1:39">
      <c r="A14" s="88">
        <v>11</v>
      </c>
      <c r="B14" t="s">
        <v>27</v>
      </c>
      <c r="C14" s="90">
        <v>45022</v>
      </c>
      <c r="D14" s="91"/>
      <c r="E14" s="92"/>
      <c r="F14" s="92"/>
      <c r="G14" s="92"/>
      <c r="H14" s="92"/>
      <c r="I14" s="92"/>
      <c r="J14" s="92"/>
      <c r="K14" s="92"/>
      <c r="L14" s="92"/>
      <c r="M14" s="92"/>
      <c r="N14" s="92"/>
      <c r="O14" s="92"/>
      <c r="P14" s="92"/>
      <c r="Q14" s="92"/>
      <c r="R14" s="92"/>
      <c r="S14" s="92"/>
      <c r="T14" s="92"/>
      <c r="U14" s="95"/>
      <c r="V14" s="92"/>
      <c r="W14" s="92"/>
      <c r="X14" s="92"/>
      <c r="Y14" s="92"/>
      <c r="Z14" s="92"/>
      <c r="AA14" s="92"/>
      <c r="AB14" s="92"/>
      <c r="AC14" s="92"/>
      <c r="AD14" s="92"/>
      <c r="AE14" s="92"/>
      <c r="AF14" s="92"/>
      <c r="AG14" s="92"/>
      <c r="AH14" s="92"/>
      <c r="AI14" s="92"/>
      <c r="AJ14" s="92"/>
      <c r="AK14" s="92"/>
      <c r="AL14" s="92"/>
      <c r="AM14" s="95"/>
    </row>
    <row r="15" spans="1:39">
      <c r="A15" s="88">
        <v>12</v>
      </c>
      <c r="B15" t="s">
        <v>28</v>
      </c>
      <c r="C15" s="90">
        <v>45023</v>
      </c>
      <c r="D15" s="91"/>
      <c r="E15" s="92"/>
      <c r="F15" s="92"/>
      <c r="G15" s="92"/>
      <c r="H15" s="92"/>
      <c r="I15" s="92"/>
      <c r="J15" s="92"/>
      <c r="K15" s="92"/>
      <c r="L15" s="92"/>
      <c r="M15" s="92"/>
      <c r="N15" s="92"/>
      <c r="O15" s="92"/>
      <c r="P15" s="92"/>
      <c r="Q15" s="92"/>
      <c r="R15" s="92"/>
      <c r="S15" s="92"/>
      <c r="T15" s="92"/>
      <c r="U15" s="95"/>
      <c r="V15" s="92"/>
      <c r="W15" s="92"/>
      <c r="X15" s="92"/>
      <c r="Y15" s="92"/>
      <c r="Z15" s="92"/>
      <c r="AA15" s="92"/>
      <c r="AB15" s="92"/>
      <c r="AC15" s="92"/>
      <c r="AD15" s="92"/>
      <c r="AE15" s="92"/>
      <c r="AF15" s="92"/>
      <c r="AG15" s="92"/>
      <c r="AH15" s="92"/>
      <c r="AI15" s="92"/>
      <c r="AJ15" s="92"/>
      <c r="AK15" s="92"/>
      <c r="AL15" s="92"/>
      <c r="AM15" s="95"/>
    </row>
    <row r="16" spans="1:39">
      <c r="A16" s="88">
        <v>13</v>
      </c>
      <c r="B16" t="s">
        <v>29</v>
      </c>
      <c r="C16" s="90">
        <v>45024</v>
      </c>
      <c r="D16" s="91">
        <v>2.4</v>
      </c>
      <c r="E16" s="92">
        <v>1.8</v>
      </c>
      <c r="F16" s="92">
        <v>2</v>
      </c>
      <c r="G16" s="92">
        <v>1.6</v>
      </c>
      <c r="H16" s="92">
        <v>1.5</v>
      </c>
      <c r="I16" s="92">
        <v>2.3</v>
      </c>
      <c r="J16" s="92">
        <v>1.6</v>
      </c>
      <c r="K16" s="92">
        <v>1.8</v>
      </c>
      <c r="L16" s="92">
        <v>2.2</v>
      </c>
      <c r="M16" s="92">
        <v>2.2</v>
      </c>
      <c r="N16" s="92">
        <v>2</v>
      </c>
      <c r="O16" s="92">
        <v>2.2</v>
      </c>
      <c r="P16" s="92">
        <v>2</v>
      </c>
      <c r="Q16" s="92">
        <v>1.6</v>
      </c>
      <c r="R16" s="92">
        <v>2.2</v>
      </c>
      <c r="S16" s="92">
        <v>1.9</v>
      </c>
      <c r="T16" s="92">
        <v>1.8</v>
      </c>
      <c r="U16" s="95">
        <v>1.4</v>
      </c>
      <c r="V16" s="92">
        <v>2</v>
      </c>
      <c r="W16" s="92">
        <v>1.8</v>
      </c>
      <c r="X16" s="92">
        <v>1.6</v>
      </c>
      <c r="Y16" s="92">
        <v>1.2</v>
      </c>
      <c r="Z16" s="92">
        <v>1.6</v>
      </c>
      <c r="AA16" s="92">
        <v>2</v>
      </c>
      <c r="AB16" s="92">
        <v>1.8</v>
      </c>
      <c r="AC16" s="92">
        <v>1.7</v>
      </c>
      <c r="AD16" s="92">
        <v>1.8</v>
      </c>
      <c r="AE16" s="92">
        <v>1.9</v>
      </c>
      <c r="AF16" s="92">
        <v>1.6</v>
      </c>
      <c r="AG16" s="92">
        <v>1.9</v>
      </c>
      <c r="AH16" s="92">
        <v>2</v>
      </c>
      <c r="AI16" s="92">
        <v>1.3</v>
      </c>
      <c r="AJ16" s="92">
        <v>2</v>
      </c>
      <c r="AK16" s="92">
        <v>1.9</v>
      </c>
      <c r="AL16" s="92">
        <v>1.7</v>
      </c>
      <c r="AM16" s="95">
        <v>1.2</v>
      </c>
    </row>
    <row r="17" spans="1:39">
      <c r="A17" s="88">
        <v>14</v>
      </c>
      <c r="B17" t="s">
        <v>23</v>
      </c>
      <c r="C17" s="90">
        <v>45025</v>
      </c>
      <c r="D17" s="91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92"/>
      <c r="P17" s="92"/>
      <c r="Q17" s="92"/>
      <c r="R17" s="92"/>
      <c r="S17" s="92"/>
      <c r="T17" s="92"/>
      <c r="U17" s="95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2"/>
      <c r="AG17" s="92"/>
      <c r="AH17" s="92"/>
      <c r="AI17" s="92"/>
      <c r="AJ17" s="92"/>
      <c r="AK17" s="92"/>
      <c r="AL17" s="92"/>
      <c r="AM17" s="95"/>
    </row>
    <row r="18" spans="1:39">
      <c r="A18" s="88">
        <v>15</v>
      </c>
      <c r="B18" s="89" t="s">
        <v>24</v>
      </c>
      <c r="C18" s="90">
        <v>45026</v>
      </c>
      <c r="D18" s="91"/>
      <c r="E18" s="92"/>
      <c r="F18" s="92"/>
      <c r="G18" s="92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5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2"/>
      <c r="AH18" s="92"/>
      <c r="AI18" s="92"/>
      <c r="AJ18" s="92"/>
      <c r="AK18" s="92"/>
      <c r="AL18" s="92"/>
      <c r="AM18" s="95"/>
    </row>
    <row r="19" spans="1:39">
      <c r="A19" s="88">
        <v>16</v>
      </c>
      <c r="B19" s="89" t="s">
        <v>25</v>
      </c>
      <c r="C19" s="90">
        <v>45027</v>
      </c>
      <c r="D19" s="91"/>
      <c r="E19" s="92"/>
      <c r="F19" s="92"/>
      <c r="G19" s="92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5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2"/>
      <c r="AG19" s="92"/>
      <c r="AH19" s="92"/>
      <c r="AI19" s="92"/>
      <c r="AJ19" s="92"/>
      <c r="AK19" s="92"/>
      <c r="AL19" s="92"/>
      <c r="AM19" s="95"/>
    </row>
    <row r="20" spans="1:39">
      <c r="A20" s="88">
        <v>17</v>
      </c>
      <c r="B20" s="89" t="s">
        <v>26</v>
      </c>
      <c r="C20" s="90">
        <v>45028</v>
      </c>
      <c r="D20" s="91"/>
      <c r="E20" s="92"/>
      <c r="F20" s="92"/>
      <c r="G20" s="92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5"/>
      <c r="V20" s="92"/>
      <c r="W20" s="92"/>
      <c r="X20" s="92"/>
      <c r="Y20" s="92"/>
      <c r="Z20" s="92"/>
      <c r="AA20" s="92"/>
      <c r="AB20" s="92"/>
      <c r="AC20" s="92"/>
      <c r="AD20" s="92"/>
      <c r="AE20" s="92"/>
      <c r="AF20" s="92"/>
      <c r="AG20" s="92"/>
      <c r="AH20" s="92"/>
      <c r="AI20" s="92"/>
      <c r="AJ20" s="92"/>
      <c r="AK20" s="92"/>
      <c r="AL20" s="92"/>
      <c r="AM20" s="95"/>
    </row>
    <row r="21" spans="1:39">
      <c r="A21" s="88">
        <v>18</v>
      </c>
      <c r="B21" t="s">
        <v>27</v>
      </c>
      <c r="C21" s="90">
        <v>45029</v>
      </c>
      <c r="D21" s="91"/>
      <c r="E21" s="92"/>
      <c r="F21" s="92"/>
      <c r="G21" s="92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5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5"/>
    </row>
    <row r="22" spans="1:39">
      <c r="A22" s="88">
        <v>19</v>
      </c>
      <c r="B22" t="s">
        <v>28</v>
      </c>
      <c r="C22" s="90">
        <v>45030</v>
      </c>
      <c r="D22" s="91"/>
      <c r="E22" s="92"/>
      <c r="F22" s="92"/>
      <c r="G22" s="92"/>
      <c r="H22" s="92"/>
      <c r="I22" s="92"/>
      <c r="J22" s="92"/>
      <c r="K22" s="92"/>
      <c r="L22" s="92"/>
      <c r="M22" s="92"/>
      <c r="N22" s="92"/>
      <c r="O22" s="92"/>
      <c r="P22" s="92"/>
      <c r="Q22" s="92"/>
      <c r="R22" s="92"/>
      <c r="S22" s="92"/>
      <c r="T22" s="92"/>
      <c r="U22" s="95"/>
      <c r="V22" s="92"/>
      <c r="W22" s="92"/>
      <c r="X22" s="92"/>
      <c r="Y22" s="92"/>
      <c r="Z22" s="92"/>
      <c r="AA22" s="92"/>
      <c r="AB22" s="92"/>
      <c r="AC22" s="92"/>
      <c r="AD22" s="92"/>
      <c r="AE22" s="92"/>
      <c r="AF22" s="92"/>
      <c r="AG22" s="92"/>
      <c r="AH22" s="92"/>
      <c r="AI22" s="92"/>
      <c r="AJ22" s="92"/>
      <c r="AK22" s="92"/>
      <c r="AL22" s="92"/>
      <c r="AM22" s="95"/>
    </row>
    <row r="23" spans="1:39">
      <c r="A23" s="88">
        <v>20</v>
      </c>
      <c r="B23" t="s">
        <v>29</v>
      </c>
      <c r="C23" s="90">
        <v>45031</v>
      </c>
      <c r="D23" s="91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2"/>
      <c r="R23" s="92"/>
      <c r="S23" s="92"/>
      <c r="T23" s="92"/>
      <c r="U23" s="95"/>
      <c r="V23" s="92"/>
      <c r="W23" s="92"/>
      <c r="X23" s="92"/>
      <c r="Y23" s="92"/>
      <c r="Z23" s="92"/>
      <c r="AA23" s="92"/>
      <c r="AB23" s="92"/>
      <c r="AC23" s="92"/>
      <c r="AD23" s="92"/>
      <c r="AE23" s="92"/>
      <c r="AF23" s="92"/>
      <c r="AG23" s="92"/>
      <c r="AH23" s="92"/>
      <c r="AI23" s="92"/>
      <c r="AJ23" s="92"/>
      <c r="AK23" s="92"/>
      <c r="AL23" s="92"/>
      <c r="AM23" s="95"/>
    </row>
    <row r="24" spans="1:39">
      <c r="A24" s="88">
        <v>21</v>
      </c>
      <c r="B24" t="s">
        <v>23</v>
      </c>
      <c r="C24" s="90">
        <v>45032</v>
      </c>
      <c r="D24" s="91">
        <v>1.6</v>
      </c>
      <c r="E24" s="92">
        <v>1</v>
      </c>
      <c r="F24" s="92">
        <v>1.4</v>
      </c>
      <c r="G24" s="92">
        <v>0.4</v>
      </c>
      <c r="H24" s="92">
        <v>0.6</v>
      </c>
      <c r="I24" s="92">
        <v>1.9</v>
      </c>
      <c r="J24" s="92">
        <v>1</v>
      </c>
      <c r="K24" s="92">
        <v>1.9</v>
      </c>
      <c r="L24" s="92">
        <v>1.7</v>
      </c>
      <c r="M24" s="92">
        <v>2</v>
      </c>
      <c r="N24" s="92">
        <v>1.6</v>
      </c>
      <c r="O24" s="92">
        <v>1.9</v>
      </c>
      <c r="P24" s="92">
        <v>2.2</v>
      </c>
      <c r="Q24" s="92">
        <v>0.9</v>
      </c>
      <c r="R24" s="92">
        <v>1.3</v>
      </c>
      <c r="S24" s="92">
        <v>1.8</v>
      </c>
      <c r="T24" s="92">
        <v>1.6</v>
      </c>
      <c r="U24" s="95">
        <v>0.9</v>
      </c>
      <c r="V24" s="92">
        <v>1.4</v>
      </c>
      <c r="W24" s="92">
        <v>0.9</v>
      </c>
      <c r="X24" s="92">
        <v>1</v>
      </c>
      <c r="Y24" s="92">
        <v>0.6</v>
      </c>
      <c r="Z24" s="92">
        <v>0.6</v>
      </c>
      <c r="AA24" s="92">
        <v>1.5</v>
      </c>
      <c r="AB24" s="92">
        <v>0.7</v>
      </c>
      <c r="AC24" s="92">
        <v>1.4</v>
      </c>
      <c r="AD24" s="92">
        <v>1.2</v>
      </c>
      <c r="AE24" s="92">
        <v>1.3</v>
      </c>
      <c r="AF24" s="92">
        <v>1.2</v>
      </c>
      <c r="AG24" s="92">
        <v>1.3</v>
      </c>
      <c r="AH24" s="92">
        <v>1.5</v>
      </c>
      <c r="AI24" s="92">
        <v>0.5</v>
      </c>
      <c r="AJ24" s="92">
        <v>0.7</v>
      </c>
      <c r="AK24" s="92">
        <v>1.3</v>
      </c>
      <c r="AL24" s="92">
        <v>1.4</v>
      </c>
      <c r="AM24" s="95">
        <v>0.6</v>
      </c>
    </row>
    <row r="25" spans="1:39">
      <c r="A25" s="88">
        <v>22</v>
      </c>
      <c r="B25" s="89" t="s">
        <v>24</v>
      </c>
      <c r="C25" s="93">
        <v>45033</v>
      </c>
      <c r="D25" s="92"/>
      <c r="E25" s="92"/>
      <c r="F25" s="92"/>
      <c r="G25" s="92"/>
      <c r="H25" s="92"/>
      <c r="I25" s="92"/>
      <c r="J25" s="92"/>
      <c r="K25" s="92"/>
      <c r="L25" s="92"/>
      <c r="M25" s="92"/>
      <c r="N25" s="92"/>
      <c r="O25" s="92"/>
      <c r="P25" s="92"/>
      <c r="Q25" s="92"/>
      <c r="R25" s="92"/>
      <c r="S25" s="92"/>
      <c r="T25" s="92"/>
      <c r="U25" s="95"/>
      <c r="V25" s="92"/>
      <c r="W25" s="92"/>
      <c r="X25" s="92"/>
      <c r="Y25" s="92"/>
      <c r="Z25" s="92"/>
      <c r="AA25" s="92"/>
      <c r="AB25" s="92"/>
      <c r="AC25" s="92"/>
      <c r="AD25" s="92"/>
      <c r="AE25" s="92"/>
      <c r="AF25" s="92"/>
      <c r="AG25" s="92"/>
      <c r="AH25" s="92"/>
      <c r="AI25" s="92"/>
      <c r="AJ25" s="92"/>
      <c r="AK25" s="92"/>
      <c r="AL25" s="92"/>
      <c r="AM25" s="95"/>
    </row>
    <row r="26" spans="1:39">
      <c r="A26" s="88">
        <v>23</v>
      </c>
      <c r="B26" s="89" t="s">
        <v>25</v>
      </c>
      <c r="C26" s="93">
        <v>45034</v>
      </c>
      <c r="D26" s="92"/>
      <c r="E26" s="92"/>
      <c r="F26" s="92"/>
      <c r="G26" s="92"/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5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5"/>
    </row>
    <row r="27" spans="1:39">
      <c r="A27" s="88">
        <v>24</v>
      </c>
      <c r="B27" s="89" t="s">
        <v>26</v>
      </c>
      <c r="C27" s="93">
        <v>45035</v>
      </c>
      <c r="D27" s="92"/>
      <c r="E27" s="92"/>
      <c r="F27" s="92"/>
      <c r="G27" s="92"/>
      <c r="H27" s="92"/>
      <c r="I27" s="92"/>
      <c r="J27" s="92"/>
      <c r="K27" s="92"/>
      <c r="L27" s="92"/>
      <c r="M27" s="92"/>
      <c r="N27" s="92"/>
      <c r="O27" s="92"/>
      <c r="P27" s="92"/>
      <c r="Q27" s="92"/>
      <c r="R27" s="92"/>
      <c r="S27" s="92"/>
      <c r="T27" s="92"/>
      <c r="U27" s="95"/>
      <c r="V27" s="92"/>
      <c r="W27" s="92"/>
      <c r="X27" s="92"/>
      <c r="Y27" s="92"/>
      <c r="Z27" s="92"/>
      <c r="AA27" s="92"/>
      <c r="AB27" s="92"/>
      <c r="AC27" s="92"/>
      <c r="AD27" s="92"/>
      <c r="AE27" s="92"/>
      <c r="AF27" s="92"/>
      <c r="AG27" s="92"/>
      <c r="AH27" s="92"/>
      <c r="AI27" s="92"/>
      <c r="AJ27" s="92"/>
      <c r="AK27" s="92"/>
      <c r="AL27" s="92"/>
      <c r="AM27" s="95"/>
    </row>
    <row r="28" spans="1:39">
      <c r="A28" s="88">
        <v>25</v>
      </c>
      <c r="B28" t="s">
        <v>27</v>
      </c>
      <c r="C28" s="93">
        <v>45036</v>
      </c>
      <c r="D28" s="92"/>
      <c r="E28" s="92"/>
      <c r="F28" s="92"/>
      <c r="G28" s="92"/>
      <c r="H28" s="92"/>
      <c r="I28" s="92"/>
      <c r="J28" s="92"/>
      <c r="K28" s="92"/>
      <c r="L28" s="92"/>
      <c r="M28" s="92"/>
      <c r="N28" s="92"/>
      <c r="O28" s="92"/>
      <c r="P28" s="92"/>
      <c r="Q28" s="92"/>
      <c r="R28" s="92"/>
      <c r="S28" s="92"/>
      <c r="T28" s="92"/>
      <c r="U28" s="95"/>
      <c r="V28" s="92"/>
      <c r="W28" s="92"/>
      <c r="X28" s="92"/>
      <c r="Y28" s="92"/>
      <c r="Z28" s="92"/>
      <c r="AA28" s="92"/>
      <c r="AB28" s="92"/>
      <c r="AC28" s="92"/>
      <c r="AD28" s="92"/>
      <c r="AE28" s="92"/>
      <c r="AF28" s="92"/>
      <c r="AG28" s="92"/>
      <c r="AH28" s="92"/>
      <c r="AI28" s="92"/>
      <c r="AJ28" s="92"/>
      <c r="AK28" s="92"/>
      <c r="AL28" s="92"/>
      <c r="AM28" s="95"/>
    </row>
    <row r="29" spans="1:39">
      <c r="A29" s="88">
        <v>26</v>
      </c>
      <c r="B29" t="s">
        <v>28</v>
      </c>
      <c r="C29" s="93">
        <v>45037</v>
      </c>
      <c r="D29" s="92"/>
      <c r="E29" s="92"/>
      <c r="F29" s="92"/>
      <c r="G29" s="92"/>
      <c r="H29" s="92"/>
      <c r="I29" s="92"/>
      <c r="J29" s="92"/>
      <c r="K29" s="92"/>
      <c r="L29" s="92"/>
      <c r="M29" s="92"/>
      <c r="N29" s="92"/>
      <c r="O29" s="92"/>
      <c r="P29" s="92"/>
      <c r="Q29" s="92"/>
      <c r="R29" s="92"/>
      <c r="S29" s="92"/>
      <c r="T29" s="92"/>
      <c r="U29" s="95"/>
      <c r="V29" s="92"/>
      <c r="W29" s="92"/>
      <c r="X29" s="92"/>
      <c r="Y29" s="92"/>
      <c r="Z29" s="92"/>
      <c r="AA29" s="92"/>
      <c r="AB29" s="92"/>
      <c r="AC29" s="92"/>
      <c r="AD29" s="92"/>
      <c r="AE29" s="92"/>
      <c r="AF29" s="92"/>
      <c r="AG29" s="92"/>
      <c r="AH29" s="92"/>
      <c r="AI29" s="92"/>
      <c r="AJ29" s="92"/>
      <c r="AK29" s="92"/>
      <c r="AL29" s="92"/>
      <c r="AM29" s="95"/>
    </row>
    <row r="30" spans="1:39">
      <c r="A30" s="88">
        <v>27</v>
      </c>
      <c r="B30" t="s">
        <v>29</v>
      </c>
      <c r="C30" s="93">
        <v>45038</v>
      </c>
      <c r="D30" s="92"/>
      <c r="E30" s="92"/>
      <c r="F30" s="92"/>
      <c r="G30" s="92"/>
      <c r="H30" s="92"/>
      <c r="I30" s="92"/>
      <c r="J30" s="92"/>
      <c r="K30" s="92"/>
      <c r="L30" s="92"/>
      <c r="M30" s="92"/>
      <c r="N30" s="92"/>
      <c r="O30" s="92"/>
      <c r="P30" s="92"/>
      <c r="Q30" s="92"/>
      <c r="R30" s="92"/>
      <c r="S30" s="92"/>
      <c r="T30" s="92"/>
      <c r="U30" s="95"/>
      <c r="V30" s="92"/>
      <c r="W30" s="92"/>
      <c r="X30" s="92"/>
      <c r="Y30" s="92"/>
      <c r="Z30" s="92"/>
      <c r="AA30" s="92"/>
      <c r="AB30" s="92"/>
      <c r="AC30" s="92"/>
      <c r="AD30" s="92"/>
      <c r="AE30" s="92"/>
      <c r="AF30" s="92"/>
      <c r="AG30" s="92"/>
      <c r="AH30" s="92"/>
      <c r="AI30" s="92"/>
      <c r="AJ30" s="92"/>
      <c r="AK30" s="92"/>
      <c r="AL30" s="92"/>
      <c r="AM30" s="95"/>
    </row>
    <row r="31" spans="1:39">
      <c r="A31" s="88">
        <v>28</v>
      </c>
      <c r="B31" t="s">
        <v>23</v>
      </c>
      <c r="C31" s="93">
        <v>45039</v>
      </c>
      <c r="D31" s="92">
        <v>1.5</v>
      </c>
      <c r="E31" s="92">
        <v>1.3</v>
      </c>
      <c r="F31" s="92">
        <v>1.6</v>
      </c>
      <c r="G31" s="92">
        <v>1</v>
      </c>
      <c r="H31" s="92">
        <v>1.5</v>
      </c>
      <c r="I31" s="92">
        <v>2.2</v>
      </c>
      <c r="J31" s="92">
        <v>1.3</v>
      </c>
      <c r="K31" s="92">
        <v>2</v>
      </c>
      <c r="L31" s="92">
        <v>2</v>
      </c>
      <c r="M31" s="92">
        <v>1.8</v>
      </c>
      <c r="N31" s="92">
        <v>1.9</v>
      </c>
      <c r="O31" s="92">
        <v>2.1</v>
      </c>
      <c r="P31" s="92">
        <v>1.8</v>
      </c>
      <c r="Q31" s="92">
        <v>1.1</v>
      </c>
      <c r="R31" s="92">
        <v>1.6</v>
      </c>
      <c r="S31" s="92">
        <v>1.9</v>
      </c>
      <c r="T31" s="92">
        <v>2.3</v>
      </c>
      <c r="U31" s="95">
        <v>1.6</v>
      </c>
      <c r="V31" s="92">
        <v>1.9</v>
      </c>
      <c r="W31" s="92">
        <v>2.1</v>
      </c>
      <c r="X31" s="92">
        <v>2</v>
      </c>
      <c r="Y31" s="92">
        <v>1.9</v>
      </c>
      <c r="Z31" s="92">
        <v>2</v>
      </c>
      <c r="AA31" s="92">
        <v>2.3</v>
      </c>
      <c r="AB31" s="92">
        <v>1.9</v>
      </c>
      <c r="AC31" s="92">
        <v>2.2</v>
      </c>
      <c r="AD31" s="92">
        <v>2.2</v>
      </c>
      <c r="AE31" s="92">
        <v>2.6</v>
      </c>
      <c r="AF31" s="92">
        <v>2.4</v>
      </c>
      <c r="AG31" s="92">
        <v>2.5</v>
      </c>
      <c r="AH31" s="92">
        <v>2.9</v>
      </c>
      <c r="AI31" s="92">
        <v>2.3</v>
      </c>
      <c r="AJ31" s="92">
        <v>2.1</v>
      </c>
      <c r="AK31" s="92">
        <v>2.8</v>
      </c>
      <c r="AL31" s="92">
        <v>2.8</v>
      </c>
      <c r="AM31" s="95">
        <v>2.9</v>
      </c>
    </row>
    <row r="32" spans="1:39">
      <c r="A32" s="88">
        <v>29</v>
      </c>
      <c r="B32" s="89" t="s">
        <v>24</v>
      </c>
      <c r="C32" s="93">
        <v>45040</v>
      </c>
      <c r="D32" s="92"/>
      <c r="E32" s="92"/>
      <c r="F32" s="92"/>
      <c r="G32" s="92"/>
      <c r="H32" s="92"/>
      <c r="I32" s="92"/>
      <c r="J32" s="92"/>
      <c r="K32" s="92"/>
      <c r="L32" s="92"/>
      <c r="M32" s="92"/>
      <c r="N32" s="92"/>
      <c r="O32" s="92"/>
      <c r="P32" s="92"/>
      <c r="Q32" s="92"/>
      <c r="R32" s="92"/>
      <c r="S32" s="92"/>
      <c r="T32" s="92"/>
      <c r="U32" s="95"/>
      <c r="V32" s="92"/>
      <c r="W32" s="92"/>
      <c r="X32" s="92"/>
      <c r="Y32" s="92"/>
      <c r="Z32" s="92"/>
      <c r="AA32" s="92"/>
      <c r="AB32" s="92"/>
      <c r="AC32" s="92"/>
      <c r="AD32" s="92"/>
      <c r="AE32" s="92"/>
      <c r="AF32" s="92"/>
      <c r="AG32" s="92"/>
      <c r="AH32" s="92"/>
      <c r="AI32" s="92"/>
      <c r="AJ32" s="92"/>
      <c r="AK32" s="92"/>
      <c r="AL32" s="92"/>
      <c r="AM32" s="95"/>
    </row>
    <row r="33" spans="1:39">
      <c r="A33" s="88">
        <v>30</v>
      </c>
      <c r="B33" s="89" t="s">
        <v>25</v>
      </c>
      <c r="C33" s="93">
        <v>45041</v>
      </c>
      <c r="D33" s="92"/>
      <c r="E33" s="92"/>
      <c r="F33" s="92"/>
      <c r="G33" s="92"/>
      <c r="H33" s="92"/>
      <c r="I33" s="92"/>
      <c r="J33" s="92"/>
      <c r="K33" s="92"/>
      <c r="L33" s="92"/>
      <c r="M33" s="92"/>
      <c r="N33" s="92"/>
      <c r="O33" s="92"/>
      <c r="P33" s="92"/>
      <c r="Q33" s="92"/>
      <c r="R33" s="92"/>
      <c r="S33" s="92"/>
      <c r="T33" s="92"/>
      <c r="U33" s="95"/>
      <c r="V33" s="92"/>
      <c r="W33" s="92"/>
      <c r="X33" s="92"/>
      <c r="Y33" s="92"/>
      <c r="Z33" s="92"/>
      <c r="AA33" s="92"/>
      <c r="AB33" s="92"/>
      <c r="AC33" s="92"/>
      <c r="AD33" s="92"/>
      <c r="AE33" s="92"/>
      <c r="AF33" s="92"/>
      <c r="AG33" s="92"/>
      <c r="AH33" s="92"/>
      <c r="AI33" s="92"/>
      <c r="AJ33" s="92"/>
      <c r="AK33" s="92"/>
      <c r="AL33" s="92"/>
      <c r="AM33" s="95"/>
    </row>
    <row r="34" spans="1:39">
      <c r="A34" s="88">
        <v>31</v>
      </c>
      <c r="B34" s="89" t="s">
        <v>26</v>
      </c>
      <c r="C34" s="93">
        <v>45042</v>
      </c>
      <c r="D34" s="92"/>
      <c r="E34" s="92"/>
      <c r="F34" s="92"/>
      <c r="G34" s="92"/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5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5"/>
    </row>
    <row r="35" spans="1:39">
      <c r="A35" s="88">
        <v>32</v>
      </c>
      <c r="B35" t="s">
        <v>27</v>
      </c>
      <c r="C35" s="93">
        <v>45043</v>
      </c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5"/>
      <c r="V35" s="92"/>
      <c r="W35" s="92"/>
      <c r="X35" s="92"/>
      <c r="Y35" s="92"/>
      <c r="Z35" s="92"/>
      <c r="AA35" s="92"/>
      <c r="AB35" s="92"/>
      <c r="AC35" s="92"/>
      <c r="AD35" s="92"/>
      <c r="AE35" s="92"/>
      <c r="AF35" s="92"/>
      <c r="AG35" s="92"/>
      <c r="AH35" s="92"/>
      <c r="AI35" s="92"/>
      <c r="AJ35" s="92"/>
      <c r="AK35" s="92"/>
      <c r="AL35" s="92"/>
      <c r="AM35" s="95"/>
    </row>
    <row r="36" spans="1:39">
      <c r="A36" s="88">
        <v>33</v>
      </c>
      <c r="B36" t="s">
        <v>28</v>
      </c>
      <c r="C36" s="93">
        <v>45044</v>
      </c>
      <c r="D36" s="92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5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5"/>
    </row>
    <row r="37" spans="1:39">
      <c r="A37" s="88">
        <v>34</v>
      </c>
      <c r="B37" t="s">
        <v>29</v>
      </c>
      <c r="C37" s="93">
        <v>45045</v>
      </c>
      <c r="D37" s="92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5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5"/>
    </row>
    <row r="38" spans="1:39">
      <c r="A38" s="88">
        <v>35</v>
      </c>
      <c r="B38" t="s">
        <v>23</v>
      </c>
      <c r="C38" s="93">
        <v>45046</v>
      </c>
      <c r="D38" s="92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5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5"/>
    </row>
    <row r="39" spans="1:39">
      <c r="A39" s="88">
        <v>36</v>
      </c>
      <c r="B39" s="89" t="s">
        <v>24</v>
      </c>
      <c r="C39" s="93">
        <v>45047</v>
      </c>
      <c r="D39" s="92">
        <v>1.1</v>
      </c>
      <c r="E39" s="92">
        <v>0.7</v>
      </c>
      <c r="F39" s="92">
        <v>1</v>
      </c>
      <c r="G39" s="92">
        <v>0.8</v>
      </c>
      <c r="H39" s="92">
        <v>0.8</v>
      </c>
      <c r="I39" s="92">
        <v>1.6</v>
      </c>
      <c r="J39" s="92">
        <v>0.7</v>
      </c>
      <c r="K39" s="92">
        <v>1.6</v>
      </c>
      <c r="L39" s="92">
        <v>1.8</v>
      </c>
      <c r="M39" s="92">
        <v>3.5</v>
      </c>
      <c r="N39" s="92">
        <v>3.1</v>
      </c>
      <c r="O39" s="92">
        <v>4.6</v>
      </c>
      <c r="P39" s="92">
        <v>2.9</v>
      </c>
      <c r="Q39" s="92">
        <v>2.3</v>
      </c>
      <c r="R39" s="92">
        <v>2.6</v>
      </c>
      <c r="S39" s="92">
        <v>3.5</v>
      </c>
      <c r="T39" s="92">
        <v>2.6</v>
      </c>
      <c r="U39" s="95">
        <v>2.5</v>
      </c>
      <c r="V39" s="92">
        <v>2.4</v>
      </c>
      <c r="W39" s="92">
        <v>2.8</v>
      </c>
      <c r="X39" s="92">
        <v>2.4</v>
      </c>
      <c r="Y39" s="92">
        <v>3.6</v>
      </c>
      <c r="Z39" s="92">
        <v>3</v>
      </c>
      <c r="AA39" s="92">
        <v>3.2</v>
      </c>
      <c r="AB39" s="92">
        <v>2.1</v>
      </c>
      <c r="AC39" s="92">
        <v>2.2</v>
      </c>
      <c r="AD39" s="92">
        <v>1.9</v>
      </c>
      <c r="AE39" s="92">
        <v>3</v>
      </c>
      <c r="AF39" s="92">
        <v>2.6</v>
      </c>
      <c r="AG39" s="92">
        <v>2.7</v>
      </c>
      <c r="AH39" s="92">
        <v>2.4</v>
      </c>
      <c r="AI39" s="92">
        <v>3.1</v>
      </c>
      <c r="AJ39" s="92">
        <v>2.7</v>
      </c>
      <c r="AK39" s="92">
        <v>3.3</v>
      </c>
      <c r="AL39" s="92">
        <v>2.6</v>
      </c>
      <c r="AM39" s="95">
        <v>2.7</v>
      </c>
    </row>
    <row r="40" spans="1:39">
      <c r="A40" s="88">
        <v>37</v>
      </c>
      <c r="B40" s="89" t="s">
        <v>25</v>
      </c>
      <c r="C40" s="93">
        <v>45048</v>
      </c>
      <c r="D40" s="92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5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5"/>
    </row>
    <row r="41" spans="1:39">
      <c r="A41" s="88">
        <v>38</v>
      </c>
      <c r="B41" s="89" t="s">
        <v>26</v>
      </c>
      <c r="C41" s="93">
        <v>45049</v>
      </c>
      <c r="D41" s="92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5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5"/>
    </row>
    <row r="42" spans="1:39">
      <c r="A42" s="88">
        <v>39</v>
      </c>
      <c r="B42" t="s">
        <v>27</v>
      </c>
      <c r="C42" s="93">
        <v>45050</v>
      </c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5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5"/>
    </row>
    <row r="43" spans="1:39">
      <c r="A43" s="88">
        <v>40</v>
      </c>
      <c r="B43" t="s">
        <v>28</v>
      </c>
      <c r="C43" s="93">
        <v>45051</v>
      </c>
      <c r="D43" s="92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5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5"/>
    </row>
    <row r="44" spans="1:39">
      <c r="A44" s="88">
        <v>41</v>
      </c>
      <c r="B44" t="s">
        <v>29</v>
      </c>
      <c r="C44" s="93">
        <v>45052</v>
      </c>
      <c r="D44" s="92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5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5"/>
    </row>
    <row r="45" spans="1:39">
      <c r="A45" s="88">
        <v>42</v>
      </c>
      <c r="B45" t="s">
        <v>23</v>
      </c>
      <c r="C45" s="93">
        <v>45053</v>
      </c>
      <c r="D45" s="92">
        <v>1.9</v>
      </c>
      <c r="E45" s="92">
        <v>1</v>
      </c>
      <c r="F45" s="92">
        <v>1.4</v>
      </c>
      <c r="G45" s="92">
        <v>1.1</v>
      </c>
      <c r="H45" s="92">
        <v>0.9</v>
      </c>
      <c r="I45" s="92">
        <v>2</v>
      </c>
      <c r="J45" s="92">
        <v>1</v>
      </c>
      <c r="K45" s="92">
        <v>1.6</v>
      </c>
      <c r="L45" s="92">
        <v>1.7</v>
      </c>
      <c r="M45" s="92">
        <v>1.7</v>
      </c>
      <c r="N45" s="92">
        <v>1.7</v>
      </c>
      <c r="O45" s="92">
        <v>2.2</v>
      </c>
      <c r="P45" s="92">
        <v>1.7</v>
      </c>
      <c r="Q45" s="92">
        <v>0.9</v>
      </c>
      <c r="R45" s="92">
        <v>1.5</v>
      </c>
      <c r="S45" s="92">
        <v>2</v>
      </c>
      <c r="T45" s="92">
        <v>1.6</v>
      </c>
      <c r="U45" s="95">
        <v>1</v>
      </c>
      <c r="V45" s="92">
        <v>1.4</v>
      </c>
      <c r="W45" s="92">
        <v>0.9</v>
      </c>
      <c r="X45" s="92">
        <v>1.5</v>
      </c>
      <c r="Y45" s="92">
        <v>0.9</v>
      </c>
      <c r="Z45" s="92">
        <v>0.9</v>
      </c>
      <c r="AA45" s="92">
        <v>1.6</v>
      </c>
      <c r="AB45" s="92">
        <v>1.1</v>
      </c>
      <c r="AC45" s="92">
        <v>1.7</v>
      </c>
      <c r="AD45" s="92">
        <v>2</v>
      </c>
      <c r="AE45" s="92">
        <v>1.7</v>
      </c>
      <c r="AF45" s="92">
        <v>1.8</v>
      </c>
      <c r="AG45" s="92">
        <v>2.1</v>
      </c>
      <c r="AH45" s="92">
        <v>2.2</v>
      </c>
      <c r="AI45" s="92">
        <v>1</v>
      </c>
      <c r="AJ45" s="92">
        <v>1.9</v>
      </c>
      <c r="AK45" s="92">
        <v>2</v>
      </c>
      <c r="AL45" s="92">
        <v>1.9</v>
      </c>
      <c r="AM45" s="95">
        <v>1.7</v>
      </c>
    </row>
    <row r="46" spans="1:39">
      <c r="A46" s="88">
        <v>43</v>
      </c>
      <c r="B46" s="89" t="s">
        <v>24</v>
      </c>
      <c r="C46" s="93">
        <v>45054</v>
      </c>
      <c r="D46" s="92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5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5"/>
    </row>
    <row r="47" spans="1:39">
      <c r="A47" s="88">
        <v>44</v>
      </c>
      <c r="B47" s="89" t="s">
        <v>25</v>
      </c>
      <c r="C47" s="93">
        <v>45055</v>
      </c>
      <c r="D47" s="92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5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5"/>
    </row>
    <row r="48" spans="1:39">
      <c r="A48" s="88">
        <v>45</v>
      </c>
      <c r="B48" s="89" t="s">
        <v>26</v>
      </c>
      <c r="C48" s="93">
        <v>45056</v>
      </c>
      <c r="D48" s="92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5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5"/>
    </row>
    <row r="49" spans="1:39">
      <c r="A49" s="88">
        <v>46</v>
      </c>
      <c r="B49" t="s">
        <v>27</v>
      </c>
      <c r="C49" s="93">
        <v>45057</v>
      </c>
      <c r="D49" s="92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5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5"/>
    </row>
    <row r="50" spans="1:39">
      <c r="A50" s="88">
        <v>47</v>
      </c>
      <c r="B50" t="s">
        <v>28</v>
      </c>
      <c r="C50" s="93">
        <v>45058</v>
      </c>
      <c r="D50" s="92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5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5"/>
    </row>
    <row r="51" spans="1:39">
      <c r="A51" s="88">
        <v>48</v>
      </c>
      <c r="B51" t="s">
        <v>29</v>
      </c>
      <c r="C51" s="93">
        <v>45059</v>
      </c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5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5"/>
    </row>
    <row r="52" spans="1:39">
      <c r="A52" s="88">
        <v>49</v>
      </c>
      <c r="B52" t="s">
        <v>23</v>
      </c>
      <c r="C52" s="93">
        <v>45060</v>
      </c>
      <c r="D52" s="92">
        <v>1.1</v>
      </c>
      <c r="E52" s="92">
        <v>0.3</v>
      </c>
      <c r="F52" s="92">
        <v>1.3</v>
      </c>
      <c r="G52" s="92">
        <v>0.3</v>
      </c>
      <c r="H52" s="92">
        <v>0.4</v>
      </c>
      <c r="I52" s="92">
        <v>1.3</v>
      </c>
      <c r="J52" s="92">
        <v>0.7</v>
      </c>
      <c r="K52" s="92">
        <v>1.5</v>
      </c>
      <c r="L52" s="92">
        <v>1.5</v>
      </c>
      <c r="M52" s="92">
        <v>1.4</v>
      </c>
      <c r="N52" s="92">
        <v>1.3</v>
      </c>
      <c r="O52" s="92">
        <v>1.6</v>
      </c>
      <c r="P52" s="92">
        <v>1.7</v>
      </c>
      <c r="Q52" s="92">
        <v>0.9</v>
      </c>
      <c r="R52" s="92">
        <v>1.9</v>
      </c>
      <c r="S52" s="92">
        <v>1.7</v>
      </c>
      <c r="T52" s="92">
        <v>1.8</v>
      </c>
      <c r="U52" s="95">
        <v>1.1</v>
      </c>
      <c r="V52" s="92">
        <v>1.7</v>
      </c>
      <c r="W52" s="92">
        <v>1</v>
      </c>
      <c r="X52" s="92">
        <v>1.5</v>
      </c>
      <c r="Y52" s="92">
        <v>0.6</v>
      </c>
      <c r="Z52" s="92">
        <v>0.7</v>
      </c>
      <c r="AA52" s="92">
        <v>1.7</v>
      </c>
      <c r="AB52" s="92">
        <v>0.8</v>
      </c>
      <c r="AC52" s="92">
        <v>1.6</v>
      </c>
      <c r="AD52" s="92">
        <v>1.4</v>
      </c>
      <c r="AE52" s="92">
        <v>1.6</v>
      </c>
      <c r="AF52" s="92">
        <v>1.5</v>
      </c>
      <c r="AG52" s="92">
        <v>1.5</v>
      </c>
      <c r="AH52" s="92">
        <v>1.6</v>
      </c>
      <c r="AI52" s="92">
        <v>0.6</v>
      </c>
      <c r="AJ52" s="92">
        <v>1.2</v>
      </c>
      <c r="AK52" s="92">
        <v>1.4</v>
      </c>
      <c r="AL52" s="92">
        <v>1.5</v>
      </c>
      <c r="AM52" s="95">
        <v>0.3</v>
      </c>
    </row>
    <row r="53" spans="1:39">
      <c r="A53" s="88">
        <v>50</v>
      </c>
      <c r="B53" s="89" t="s">
        <v>24</v>
      </c>
      <c r="C53" s="93">
        <v>45061</v>
      </c>
      <c r="D53" s="92"/>
      <c r="E53" s="92"/>
      <c r="F53" s="92"/>
      <c r="G53" s="92"/>
      <c r="H53" s="92"/>
      <c r="I53" s="92"/>
      <c r="J53" s="92"/>
      <c r="K53" s="92"/>
      <c r="L53" s="92"/>
      <c r="M53" s="92"/>
      <c r="N53" s="92"/>
      <c r="O53" s="92"/>
      <c r="P53" s="92"/>
      <c r="Q53" s="92"/>
      <c r="R53" s="92"/>
      <c r="S53" s="92"/>
      <c r="T53" s="92"/>
      <c r="U53" s="95"/>
      <c r="V53" s="92"/>
      <c r="W53" s="92"/>
      <c r="X53" s="92"/>
      <c r="Y53" s="92"/>
      <c r="Z53" s="92"/>
      <c r="AA53" s="92"/>
      <c r="AB53" s="92"/>
      <c r="AC53" s="92"/>
      <c r="AD53" s="92"/>
      <c r="AE53" s="92"/>
      <c r="AF53" s="92"/>
      <c r="AG53" s="92"/>
      <c r="AH53" s="92"/>
      <c r="AI53" s="92"/>
      <c r="AJ53" s="92"/>
      <c r="AK53" s="92"/>
      <c r="AL53" s="92"/>
      <c r="AM53" s="95"/>
    </row>
    <row r="54" spans="1:39">
      <c r="A54" s="88">
        <v>51</v>
      </c>
      <c r="B54" s="89" t="s">
        <v>25</v>
      </c>
      <c r="C54" s="93">
        <v>45062</v>
      </c>
      <c r="D54" s="92"/>
      <c r="E54" s="92"/>
      <c r="F54" s="92"/>
      <c r="G54" s="92"/>
      <c r="H54" s="92"/>
      <c r="I54" s="92"/>
      <c r="J54" s="92"/>
      <c r="K54" s="92"/>
      <c r="L54" s="92"/>
      <c r="M54" s="92"/>
      <c r="N54" s="92"/>
      <c r="O54" s="92"/>
      <c r="P54" s="92"/>
      <c r="Q54" s="92"/>
      <c r="R54" s="92"/>
      <c r="S54" s="92"/>
      <c r="T54" s="92"/>
      <c r="U54" s="95"/>
      <c r="V54" s="92"/>
      <c r="W54" s="92"/>
      <c r="X54" s="92"/>
      <c r="Y54" s="92"/>
      <c r="Z54" s="92"/>
      <c r="AA54" s="92"/>
      <c r="AB54" s="92"/>
      <c r="AC54" s="92"/>
      <c r="AD54" s="92"/>
      <c r="AE54" s="92"/>
      <c r="AF54" s="92"/>
      <c r="AG54" s="92"/>
      <c r="AH54" s="92"/>
      <c r="AI54" s="92"/>
      <c r="AJ54" s="92"/>
      <c r="AK54" s="92"/>
      <c r="AL54" s="92"/>
      <c r="AM54" s="95"/>
    </row>
    <row r="55" spans="1:39">
      <c r="A55" s="88">
        <v>52</v>
      </c>
      <c r="B55" s="89" t="s">
        <v>26</v>
      </c>
      <c r="C55" s="93">
        <v>45063</v>
      </c>
      <c r="D55" s="92"/>
      <c r="E55" s="92"/>
      <c r="F55" s="92"/>
      <c r="G55" s="92"/>
      <c r="H55" s="92"/>
      <c r="I55" s="92"/>
      <c r="J55" s="92"/>
      <c r="K55" s="92"/>
      <c r="L55" s="92"/>
      <c r="M55" s="92"/>
      <c r="N55" s="92"/>
      <c r="O55" s="92"/>
      <c r="P55" s="92"/>
      <c r="Q55" s="92"/>
      <c r="R55" s="92"/>
      <c r="S55" s="92"/>
      <c r="T55" s="92"/>
      <c r="U55" s="95"/>
      <c r="V55" s="92"/>
      <c r="W55" s="92"/>
      <c r="X55" s="92"/>
      <c r="Y55" s="92"/>
      <c r="Z55" s="92"/>
      <c r="AA55" s="92"/>
      <c r="AB55" s="92"/>
      <c r="AC55" s="92"/>
      <c r="AD55" s="92"/>
      <c r="AE55" s="92"/>
      <c r="AF55" s="92"/>
      <c r="AG55" s="92"/>
      <c r="AH55" s="92"/>
      <c r="AI55" s="92"/>
      <c r="AJ55" s="92"/>
      <c r="AK55" s="92"/>
      <c r="AL55" s="92"/>
      <c r="AM55" s="95"/>
    </row>
    <row r="56" spans="1:39">
      <c r="A56" s="88">
        <v>53</v>
      </c>
      <c r="B56" t="s">
        <v>27</v>
      </c>
      <c r="C56" s="93">
        <v>45064</v>
      </c>
      <c r="D56" s="92"/>
      <c r="E56" s="92"/>
      <c r="F56" s="92"/>
      <c r="G56" s="92"/>
      <c r="H56" s="92"/>
      <c r="I56" s="92"/>
      <c r="J56" s="92"/>
      <c r="K56" s="92"/>
      <c r="L56" s="92"/>
      <c r="M56" s="92"/>
      <c r="N56" s="92"/>
      <c r="O56" s="92"/>
      <c r="P56" s="92"/>
      <c r="Q56" s="92"/>
      <c r="R56" s="92"/>
      <c r="S56" s="92"/>
      <c r="T56" s="92"/>
      <c r="U56" s="95"/>
      <c r="V56" s="92"/>
      <c r="W56" s="92"/>
      <c r="X56" s="92"/>
      <c r="Y56" s="92"/>
      <c r="Z56" s="92"/>
      <c r="AA56" s="92"/>
      <c r="AB56" s="92"/>
      <c r="AC56" s="92"/>
      <c r="AD56" s="92"/>
      <c r="AE56" s="92"/>
      <c r="AF56" s="92"/>
      <c r="AG56" s="92"/>
      <c r="AH56" s="92"/>
      <c r="AI56" s="92"/>
      <c r="AJ56" s="92"/>
      <c r="AK56" s="92"/>
      <c r="AL56" s="92"/>
      <c r="AM56" s="95"/>
    </row>
    <row r="57" spans="1:39">
      <c r="A57" s="88">
        <v>54</v>
      </c>
      <c r="B57" t="s">
        <v>28</v>
      </c>
      <c r="C57" s="93">
        <v>45065</v>
      </c>
      <c r="D57" s="92"/>
      <c r="E57" s="92"/>
      <c r="F57" s="92"/>
      <c r="G57" s="92"/>
      <c r="H57" s="92"/>
      <c r="I57" s="92"/>
      <c r="J57" s="92"/>
      <c r="K57" s="92"/>
      <c r="L57" s="92"/>
      <c r="M57" s="92"/>
      <c r="N57" s="92"/>
      <c r="O57" s="92"/>
      <c r="P57" s="92"/>
      <c r="Q57" s="92"/>
      <c r="R57" s="92"/>
      <c r="S57" s="92"/>
      <c r="T57" s="92"/>
      <c r="U57" s="95"/>
      <c r="V57" s="92"/>
      <c r="W57" s="92"/>
      <c r="X57" s="92"/>
      <c r="Y57" s="92"/>
      <c r="Z57" s="92"/>
      <c r="AA57" s="92"/>
      <c r="AB57" s="92"/>
      <c r="AC57" s="92"/>
      <c r="AD57" s="92"/>
      <c r="AE57" s="92"/>
      <c r="AF57" s="92"/>
      <c r="AG57" s="92"/>
      <c r="AH57" s="92"/>
      <c r="AI57" s="92"/>
      <c r="AJ57" s="92"/>
      <c r="AK57" s="92"/>
      <c r="AL57" s="92"/>
      <c r="AM57" s="95"/>
    </row>
    <row r="58" spans="1:39">
      <c r="A58" s="88">
        <v>55</v>
      </c>
      <c r="B58" t="s">
        <v>29</v>
      </c>
      <c r="C58" s="93">
        <v>45066</v>
      </c>
      <c r="D58" s="92"/>
      <c r="E58" s="92"/>
      <c r="F58" s="92"/>
      <c r="G58" s="92"/>
      <c r="H58" s="92"/>
      <c r="I58" s="92"/>
      <c r="J58" s="92"/>
      <c r="K58" s="92"/>
      <c r="L58" s="92"/>
      <c r="M58" s="92"/>
      <c r="N58" s="92"/>
      <c r="O58" s="92"/>
      <c r="P58" s="92"/>
      <c r="Q58" s="92"/>
      <c r="R58" s="92"/>
      <c r="S58" s="92"/>
      <c r="T58" s="92"/>
      <c r="U58" s="95"/>
      <c r="V58" s="92"/>
      <c r="W58" s="92"/>
      <c r="X58" s="92"/>
      <c r="Y58" s="92"/>
      <c r="Z58" s="92"/>
      <c r="AA58" s="92"/>
      <c r="AB58" s="92"/>
      <c r="AC58" s="92"/>
      <c r="AD58" s="92"/>
      <c r="AE58" s="92"/>
      <c r="AF58" s="92"/>
      <c r="AG58" s="92"/>
      <c r="AH58" s="92"/>
      <c r="AI58" s="92"/>
      <c r="AJ58" s="92"/>
      <c r="AK58" s="92"/>
      <c r="AL58" s="92"/>
      <c r="AM58" s="95"/>
    </row>
    <row r="59" spans="1:39">
      <c r="A59" s="88">
        <v>56</v>
      </c>
      <c r="B59" t="s">
        <v>23</v>
      </c>
      <c r="C59" s="93">
        <v>45067</v>
      </c>
      <c r="D59" s="92"/>
      <c r="E59" s="92"/>
      <c r="F59" s="92"/>
      <c r="G59" s="92"/>
      <c r="H59" s="92"/>
      <c r="I59" s="92"/>
      <c r="J59" s="92"/>
      <c r="K59" s="92"/>
      <c r="L59" s="92"/>
      <c r="M59" s="92"/>
      <c r="N59" s="92"/>
      <c r="O59" s="92"/>
      <c r="P59" s="92"/>
      <c r="Q59" s="92"/>
      <c r="R59" s="92"/>
      <c r="S59" s="92"/>
      <c r="T59" s="92"/>
      <c r="U59" s="95"/>
      <c r="V59" s="92">
        <v>3</v>
      </c>
      <c r="W59" s="92">
        <v>2.1</v>
      </c>
      <c r="X59" s="92">
        <v>2.3</v>
      </c>
      <c r="Y59" s="92">
        <v>1.4</v>
      </c>
      <c r="Z59" s="92">
        <v>2.2</v>
      </c>
      <c r="AA59" s="92">
        <v>2.4</v>
      </c>
      <c r="AB59" s="92">
        <v>1.9</v>
      </c>
      <c r="AC59" s="92">
        <v>2.4</v>
      </c>
      <c r="AD59" s="92">
        <v>1.8</v>
      </c>
      <c r="AE59" s="92">
        <v>2.3</v>
      </c>
      <c r="AF59" s="92">
        <v>2.4</v>
      </c>
      <c r="AG59" s="92">
        <v>2.3</v>
      </c>
      <c r="AH59" s="92">
        <v>1.6</v>
      </c>
      <c r="AI59" s="92">
        <v>1.1</v>
      </c>
      <c r="AJ59" s="92">
        <v>1.2</v>
      </c>
      <c r="AK59" s="92">
        <v>2.1</v>
      </c>
      <c r="AL59" s="92">
        <v>2.4</v>
      </c>
      <c r="AM59" s="95">
        <v>1</v>
      </c>
    </row>
    <row r="60" spans="1:39">
      <c r="A60" s="88">
        <v>57</v>
      </c>
      <c r="B60" s="89" t="s">
        <v>24</v>
      </c>
      <c r="C60" s="93">
        <v>45068</v>
      </c>
      <c r="D60" s="92"/>
      <c r="E60" s="92"/>
      <c r="F60" s="92"/>
      <c r="G60" s="92"/>
      <c r="H60" s="92"/>
      <c r="I60" s="92"/>
      <c r="J60" s="92"/>
      <c r="K60" s="92"/>
      <c r="L60" s="92"/>
      <c r="M60" s="92"/>
      <c r="N60" s="92"/>
      <c r="O60" s="92"/>
      <c r="P60" s="92"/>
      <c r="Q60" s="92"/>
      <c r="R60" s="92"/>
      <c r="S60" s="92"/>
      <c r="T60" s="92"/>
      <c r="U60" s="95"/>
      <c r="V60" s="92"/>
      <c r="W60" s="92"/>
      <c r="X60" s="92"/>
      <c r="Y60" s="92"/>
      <c r="Z60" s="92"/>
      <c r="AA60" s="92"/>
      <c r="AB60" s="92"/>
      <c r="AC60" s="92"/>
      <c r="AD60" s="92"/>
      <c r="AE60" s="92"/>
      <c r="AF60" s="92"/>
      <c r="AG60" s="92"/>
      <c r="AH60" s="92"/>
      <c r="AI60" s="92"/>
      <c r="AJ60" s="92"/>
      <c r="AK60" s="92"/>
      <c r="AL60" s="92"/>
      <c r="AM60" s="95"/>
    </row>
    <row r="61" spans="1:39">
      <c r="A61" s="88">
        <v>58</v>
      </c>
      <c r="B61" s="89" t="s">
        <v>25</v>
      </c>
      <c r="C61" s="93">
        <v>45069</v>
      </c>
      <c r="D61" s="92"/>
      <c r="E61" s="92"/>
      <c r="F61" s="92"/>
      <c r="G61" s="92"/>
      <c r="H61" s="92"/>
      <c r="I61" s="92"/>
      <c r="J61" s="92"/>
      <c r="K61" s="92"/>
      <c r="L61" s="92"/>
      <c r="M61" s="92"/>
      <c r="N61" s="92"/>
      <c r="O61" s="92"/>
      <c r="P61" s="92"/>
      <c r="Q61" s="92"/>
      <c r="R61" s="92"/>
      <c r="S61" s="92"/>
      <c r="T61" s="92"/>
      <c r="U61" s="95"/>
      <c r="V61" s="92"/>
      <c r="W61" s="92"/>
      <c r="X61" s="92"/>
      <c r="Y61" s="92"/>
      <c r="Z61" s="92"/>
      <c r="AA61" s="92"/>
      <c r="AB61" s="92"/>
      <c r="AC61" s="92"/>
      <c r="AD61" s="92"/>
      <c r="AE61" s="92"/>
      <c r="AF61" s="92"/>
      <c r="AG61" s="92"/>
      <c r="AH61" s="92"/>
      <c r="AI61" s="92"/>
      <c r="AJ61" s="92"/>
      <c r="AK61" s="92"/>
      <c r="AL61" s="92"/>
      <c r="AM61" s="95"/>
    </row>
    <row r="62" spans="1:39">
      <c r="A62" s="88">
        <v>59</v>
      </c>
      <c r="B62" s="89" t="s">
        <v>26</v>
      </c>
      <c r="C62" s="93">
        <v>45070</v>
      </c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2"/>
      <c r="P62" s="92"/>
      <c r="Q62" s="92"/>
      <c r="R62" s="92"/>
      <c r="S62" s="92"/>
      <c r="T62" s="92"/>
      <c r="U62" s="95"/>
      <c r="V62" s="92"/>
      <c r="W62" s="92"/>
      <c r="X62" s="92"/>
      <c r="Y62" s="92"/>
      <c r="Z62" s="92"/>
      <c r="AA62" s="92"/>
      <c r="AB62" s="92"/>
      <c r="AC62" s="92"/>
      <c r="AD62" s="92"/>
      <c r="AE62" s="92"/>
      <c r="AF62" s="92"/>
      <c r="AG62" s="92"/>
      <c r="AH62" s="92"/>
      <c r="AI62" s="92"/>
      <c r="AJ62" s="92"/>
      <c r="AK62" s="92"/>
      <c r="AL62" s="92"/>
      <c r="AM62" s="95"/>
    </row>
    <row r="63" spans="1:39">
      <c r="A63" s="88">
        <v>60</v>
      </c>
      <c r="B63" t="s">
        <v>27</v>
      </c>
      <c r="C63" s="93">
        <v>45071</v>
      </c>
      <c r="D63" s="92"/>
      <c r="E63" s="92"/>
      <c r="F63" s="92"/>
      <c r="G63" s="92"/>
      <c r="H63" s="92"/>
      <c r="I63" s="92"/>
      <c r="J63" s="92"/>
      <c r="K63" s="92"/>
      <c r="L63" s="92"/>
      <c r="M63" s="92"/>
      <c r="N63" s="92"/>
      <c r="O63" s="92"/>
      <c r="P63" s="92"/>
      <c r="Q63" s="92"/>
      <c r="R63" s="92"/>
      <c r="S63" s="92"/>
      <c r="T63" s="92"/>
      <c r="U63" s="95"/>
      <c r="V63" s="92"/>
      <c r="W63" s="92"/>
      <c r="X63" s="92"/>
      <c r="Y63" s="92"/>
      <c r="Z63" s="92"/>
      <c r="AA63" s="92"/>
      <c r="AB63" s="92"/>
      <c r="AC63" s="92"/>
      <c r="AD63" s="92"/>
      <c r="AE63" s="92"/>
      <c r="AF63" s="92"/>
      <c r="AG63" s="92"/>
      <c r="AH63" s="92"/>
      <c r="AI63" s="92"/>
      <c r="AJ63" s="92"/>
      <c r="AK63" s="92"/>
      <c r="AL63" s="92"/>
      <c r="AM63" s="95"/>
    </row>
    <row r="64" spans="1:39">
      <c r="A64" s="88">
        <v>61</v>
      </c>
      <c r="B64" t="s">
        <v>28</v>
      </c>
      <c r="C64" s="93">
        <v>45072</v>
      </c>
      <c r="D64" s="92"/>
      <c r="E64" s="92"/>
      <c r="F64" s="92"/>
      <c r="G64" s="92"/>
      <c r="H64" s="92"/>
      <c r="I64" s="92"/>
      <c r="J64" s="92"/>
      <c r="K64" s="92"/>
      <c r="L64" s="92"/>
      <c r="M64" s="92"/>
      <c r="N64" s="92"/>
      <c r="O64" s="92"/>
      <c r="P64" s="92"/>
      <c r="Q64" s="92"/>
      <c r="R64" s="92"/>
      <c r="S64" s="92"/>
      <c r="T64" s="92"/>
      <c r="U64" s="95"/>
      <c r="V64" s="92"/>
      <c r="W64" s="92"/>
      <c r="X64" s="92"/>
      <c r="Y64" s="92"/>
      <c r="Z64" s="92"/>
      <c r="AA64" s="92"/>
      <c r="AB64" s="92"/>
      <c r="AC64" s="92"/>
      <c r="AD64" s="92"/>
      <c r="AE64" s="92"/>
      <c r="AF64" s="92"/>
      <c r="AG64" s="92"/>
      <c r="AH64" s="92"/>
      <c r="AI64" s="92"/>
      <c r="AJ64" s="92"/>
      <c r="AK64" s="92"/>
      <c r="AL64" s="92"/>
      <c r="AM64" s="95"/>
    </row>
    <row r="65" spans="1:39">
      <c r="A65" s="88">
        <v>62</v>
      </c>
      <c r="B65" t="s">
        <v>29</v>
      </c>
      <c r="C65" s="93">
        <v>45073</v>
      </c>
      <c r="D65" s="92"/>
      <c r="E65" s="92"/>
      <c r="F65" s="92"/>
      <c r="G65" s="92"/>
      <c r="H65" s="92"/>
      <c r="I65" s="92"/>
      <c r="J65" s="92"/>
      <c r="K65" s="92"/>
      <c r="L65" s="92"/>
      <c r="M65" s="92"/>
      <c r="N65" s="92"/>
      <c r="O65" s="92"/>
      <c r="P65" s="92"/>
      <c r="Q65" s="92"/>
      <c r="R65" s="92"/>
      <c r="S65" s="92"/>
      <c r="T65" s="92"/>
      <c r="U65" s="95"/>
      <c r="V65" s="92"/>
      <c r="W65" s="92"/>
      <c r="X65" s="92"/>
      <c r="Y65" s="92"/>
      <c r="Z65" s="92"/>
      <c r="AA65" s="92"/>
      <c r="AB65" s="92"/>
      <c r="AC65" s="92"/>
      <c r="AD65" s="92"/>
      <c r="AE65" s="92"/>
      <c r="AF65" s="92"/>
      <c r="AG65" s="92"/>
      <c r="AH65" s="92"/>
      <c r="AI65" s="92"/>
      <c r="AJ65" s="92"/>
      <c r="AK65" s="92"/>
      <c r="AL65" s="92"/>
      <c r="AM65" s="95"/>
    </row>
    <row r="66" spans="1:39">
      <c r="A66" s="88">
        <v>63</v>
      </c>
      <c r="B66" t="s">
        <v>23</v>
      </c>
      <c r="C66" s="93">
        <v>45074</v>
      </c>
      <c r="D66" s="92"/>
      <c r="E66" s="92"/>
      <c r="F66" s="92"/>
      <c r="G66" s="92"/>
      <c r="H66" s="92"/>
      <c r="I66" s="92"/>
      <c r="J66" s="92"/>
      <c r="K66" s="92"/>
      <c r="L66" s="92"/>
      <c r="M66" s="92"/>
      <c r="N66" s="92"/>
      <c r="O66" s="92"/>
      <c r="P66" s="92"/>
      <c r="Q66" s="92"/>
      <c r="R66" s="92"/>
      <c r="S66" s="92"/>
      <c r="T66" s="92"/>
      <c r="U66" s="95"/>
      <c r="V66" s="92"/>
      <c r="W66" s="92"/>
      <c r="X66" s="92"/>
      <c r="Y66" s="92"/>
      <c r="Z66" s="92"/>
      <c r="AA66" s="92"/>
      <c r="AB66" s="92"/>
      <c r="AC66" s="92"/>
      <c r="AD66" s="92"/>
      <c r="AE66" s="92"/>
      <c r="AF66" s="92"/>
      <c r="AG66" s="92"/>
      <c r="AH66" s="92"/>
      <c r="AI66" s="92"/>
      <c r="AJ66" s="92"/>
      <c r="AK66" s="92"/>
      <c r="AL66" s="92"/>
      <c r="AM66" s="95"/>
    </row>
    <row r="67" spans="1:39">
      <c r="A67" s="88">
        <v>64</v>
      </c>
      <c r="B67" s="89" t="s">
        <v>24</v>
      </c>
      <c r="C67" s="93">
        <v>45075</v>
      </c>
      <c r="D67" s="92">
        <v>1.4</v>
      </c>
      <c r="E67" s="92">
        <v>1</v>
      </c>
      <c r="F67" s="92">
        <v>1.5</v>
      </c>
      <c r="G67" s="92">
        <v>1</v>
      </c>
      <c r="H67" s="92">
        <v>1</v>
      </c>
      <c r="I67" s="92">
        <v>1.3</v>
      </c>
      <c r="J67" s="92">
        <v>0.9</v>
      </c>
      <c r="K67" s="92">
        <v>1.7</v>
      </c>
      <c r="L67" s="92">
        <v>1.3</v>
      </c>
      <c r="M67" s="92">
        <v>1.3</v>
      </c>
      <c r="N67" s="92">
        <v>1.3</v>
      </c>
      <c r="O67" s="92">
        <v>1.4</v>
      </c>
      <c r="P67" s="92">
        <v>1.6</v>
      </c>
      <c r="Q67" s="92">
        <v>1.7</v>
      </c>
      <c r="R67" s="92">
        <v>2</v>
      </c>
      <c r="S67" s="92">
        <v>2</v>
      </c>
      <c r="T67" s="92">
        <v>1.5</v>
      </c>
      <c r="U67" s="95">
        <v>1.4</v>
      </c>
      <c r="V67" s="92"/>
      <c r="W67" s="92"/>
      <c r="X67" s="92"/>
      <c r="Y67" s="92"/>
      <c r="Z67" s="92"/>
      <c r="AA67" s="92"/>
      <c r="AB67" s="92"/>
      <c r="AC67" s="92"/>
      <c r="AD67" s="92"/>
      <c r="AE67" s="92"/>
      <c r="AF67" s="92"/>
      <c r="AG67" s="92"/>
      <c r="AH67" s="92"/>
      <c r="AI67" s="92"/>
      <c r="AJ67" s="92"/>
      <c r="AK67" s="92"/>
      <c r="AL67" s="92"/>
      <c r="AM67" s="95"/>
    </row>
    <row r="68" spans="1:39">
      <c r="A68" s="87"/>
      <c r="B68" s="87"/>
      <c r="C68" s="96" t="s">
        <v>30</v>
      </c>
      <c r="D68" s="97">
        <f>MIN(D3:D67)</f>
        <v>1.1</v>
      </c>
      <c r="E68" s="97">
        <f t="shared" ref="E68:AM68" si="0">MIN(E3:E67)</f>
        <v>0.3</v>
      </c>
      <c r="F68" s="97">
        <f t="shared" si="0"/>
        <v>1</v>
      </c>
      <c r="G68" s="97">
        <f t="shared" si="0"/>
        <v>0.3</v>
      </c>
      <c r="H68" s="97">
        <f t="shared" si="0"/>
        <v>0.4</v>
      </c>
      <c r="I68" s="97">
        <f t="shared" si="0"/>
        <v>1.3</v>
      </c>
      <c r="J68" s="97">
        <f t="shared" si="0"/>
        <v>0.7</v>
      </c>
      <c r="K68" s="97">
        <f t="shared" si="0"/>
        <v>1.5</v>
      </c>
      <c r="L68" s="97">
        <f t="shared" si="0"/>
        <v>1.3</v>
      </c>
      <c r="M68" s="97">
        <f t="shared" si="0"/>
        <v>1.3</v>
      </c>
      <c r="N68" s="97">
        <f t="shared" si="0"/>
        <v>1.3</v>
      </c>
      <c r="O68" s="97">
        <f t="shared" si="0"/>
        <v>1.4</v>
      </c>
      <c r="P68" s="97">
        <f t="shared" si="0"/>
        <v>1.6</v>
      </c>
      <c r="Q68" s="97">
        <f t="shared" si="0"/>
        <v>0.9</v>
      </c>
      <c r="R68" s="97">
        <f t="shared" si="0"/>
        <v>1.3</v>
      </c>
      <c r="S68" s="97">
        <f t="shared" si="0"/>
        <v>1.6</v>
      </c>
      <c r="T68" s="97">
        <f t="shared" si="0"/>
        <v>1.5</v>
      </c>
      <c r="U68" s="97">
        <f t="shared" si="0"/>
        <v>0.9</v>
      </c>
      <c r="V68" s="97">
        <f t="shared" si="0"/>
        <v>1.4</v>
      </c>
      <c r="W68" s="97">
        <f t="shared" si="0"/>
        <v>0.9</v>
      </c>
      <c r="X68" s="97">
        <f t="shared" si="0"/>
        <v>1</v>
      </c>
      <c r="Y68" s="97">
        <f t="shared" si="0"/>
        <v>0.6</v>
      </c>
      <c r="Z68" s="97">
        <f t="shared" si="0"/>
        <v>0.6</v>
      </c>
      <c r="AA68" s="97">
        <f t="shared" si="0"/>
        <v>1.5</v>
      </c>
      <c r="AB68" s="97">
        <f t="shared" si="0"/>
        <v>0.7</v>
      </c>
      <c r="AC68" s="97">
        <f t="shared" si="0"/>
        <v>1.4</v>
      </c>
      <c r="AD68" s="97">
        <f t="shared" si="0"/>
        <v>1.2</v>
      </c>
      <c r="AE68" s="97">
        <f t="shared" si="0"/>
        <v>1.3</v>
      </c>
      <c r="AF68" s="97">
        <f t="shared" si="0"/>
        <v>1.2</v>
      </c>
      <c r="AG68" s="97">
        <f t="shared" si="0"/>
        <v>1.3</v>
      </c>
      <c r="AH68" s="97">
        <f t="shared" si="0"/>
        <v>1.5</v>
      </c>
      <c r="AI68" s="97">
        <f t="shared" si="0"/>
        <v>0.5</v>
      </c>
      <c r="AJ68" s="97">
        <f t="shared" si="0"/>
        <v>0.7</v>
      </c>
      <c r="AK68" s="97">
        <f t="shared" si="0"/>
        <v>1.3</v>
      </c>
      <c r="AL68" s="97">
        <f t="shared" si="0"/>
        <v>1.4</v>
      </c>
      <c r="AM68" s="97">
        <f t="shared" si="0"/>
        <v>0.3</v>
      </c>
    </row>
    <row r="69" spans="1:39">
      <c r="A69" s="87"/>
      <c r="B69" s="87"/>
      <c r="C69" s="98" t="s">
        <v>31</v>
      </c>
      <c r="D69" s="99">
        <f>MAX(D3:D67)</f>
        <v>2.4</v>
      </c>
      <c r="E69" s="99">
        <f t="shared" ref="E69:AM69" si="1">MAX(E3:E67)</f>
        <v>1.8</v>
      </c>
      <c r="F69" s="99">
        <f t="shared" si="1"/>
        <v>2.3</v>
      </c>
      <c r="G69" s="99">
        <f t="shared" si="1"/>
        <v>1.7</v>
      </c>
      <c r="H69" s="99">
        <f t="shared" si="1"/>
        <v>1.5</v>
      </c>
      <c r="I69" s="99">
        <f t="shared" si="1"/>
        <v>2.5</v>
      </c>
      <c r="J69" s="99">
        <f t="shared" si="1"/>
        <v>1.8</v>
      </c>
      <c r="K69" s="99">
        <f t="shared" si="1"/>
        <v>2.5</v>
      </c>
      <c r="L69" s="99">
        <f t="shared" si="1"/>
        <v>2.9</v>
      </c>
      <c r="M69" s="99">
        <f t="shared" si="1"/>
        <v>3.5</v>
      </c>
      <c r="N69" s="99">
        <f t="shared" si="1"/>
        <v>3.1</v>
      </c>
      <c r="O69" s="99">
        <f t="shared" si="1"/>
        <v>4.6</v>
      </c>
      <c r="P69" s="99">
        <f t="shared" si="1"/>
        <v>2.9</v>
      </c>
      <c r="Q69" s="99">
        <f t="shared" si="1"/>
        <v>2.3</v>
      </c>
      <c r="R69" s="99">
        <f t="shared" si="1"/>
        <v>2.6</v>
      </c>
      <c r="S69" s="99">
        <f t="shared" si="1"/>
        <v>3.5</v>
      </c>
      <c r="T69" s="99">
        <f t="shared" si="1"/>
        <v>2.6</v>
      </c>
      <c r="U69" s="99">
        <f t="shared" si="1"/>
        <v>2.5</v>
      </c>
      <c r="V69" s="99">
        <f t="shared" si="1"/>
        <v>3</v>
      </c>
      <c r="W69" s="99">
        <f t="shared" si="1"/>
        <v>2.8</v>
      </c>
      <c r="X69" s="99">
        <f t="shared" si="1"/>
        <v>2.4</v>
      </c>
      <c r="Y69" s="99">
        <f t="shared" si="1"/>
        <v>3.6</v>
      </c>
      <c r="Z69" s="99">
        <f t="shared" si="1"/>
        <v>3</v>
      </c>
      <c r="AA69" s="99">
        <f t="shared" si="1"/>
        <v>3.2</v>
      </c>
      <c r="AB69" s="99">
        <f t="shared" si="1"/>
        <v>2.1</v>
      </c>
      <c r="AC69" s="99">
        <f t="shared" si="1"/>
        <v>2.4</v>
      </c>
      <c r="AD69" s="99">
        <f t="shared" si="1"/>
        <v>2.2</v>
      </c>
      <c r="AE69" s="99">
        <f t="shared" si="1"/>
        <v>3</v>
      </c>
      <c r="AF69" s="99">
        <f t="shared" si="1"/>
        <v>2.6</v>
      </c>
      <c r="AG69" s="99">
        <f t="shared" si="1"/>
        <v>2.7</v>
      </c>
      <c r="AH69" s="99">
        <f t="shared" si="1"/>
        <v>2.9</v>
      </c>
      <c r="AI69" s="99">
        <f t="shared" si="1"/>
        <v>3.1</v>
      </c>
      <c r="AJ69" s="99">
        <f t="shared" si="1"/>
        <v>2.7</v>
      </c>
      <c r="AK69" s="99">
        <f t="shared" si="1"/>
        <v>3.3</v>
      </c>
      <c r="AL69" s="99">
        <f t="shared" si="1"/>
        <v>2.8</v>
      </c>
      <c r="AM69" s="99">
        <f t="shared" si="1"/>
        <v>2.9</v>
      </c>
    </row>
    <row r="70" spans="1:39">
      <c r="A70" s="87"/>
      <c r="B70" s="87"/>
      <c r="C70" s="100" t="s">
        <v>32</v>
      </c>
      <c r="D70" s="101">
        <f>AVERAGE(D3:D67)</f>
        <v>1.6625</v>
      </c>
      <c r="E70" s="101">
        <f t="shared" ref="E70:AM70" si="2">AVERAGE(E3:E67)</f>
        <v>1.0625</v>
      </c>
      <c r="F70" s="101">
        <f t="shared" si="2"/>
        <v>1.5625</v>
      </c>
      <c r="G70" s="101">
        <f t="shared" si="2"/>
        <v>0.9875</v>
      </c>
      <c r="H70" s="101">
        <f t="shared" si="2"/>
        <v>1.025</v>
      </c>
      <c r="I70" s="101">
        <f t="shared" si="2"/>
        <v>1.8875</v>
      </c>
      <c r="J70" s="101">
        <f t="shared" si="2"/>
        <v>1.125</v>
      </c>
      <c r="K70" s="101">
        <f t="shared" si="2"/>
        <v>1.825</v>
      </c>
      <c r="L70" s="101">
        <f t="shared" si="2"/>
        <v>1.8875</v>
      </c>
      <c r="M70" s="101">
        <f t="shared" si="2"/>
        <v>1.9625</v>
      </c>
      <c r="N70" s="101">
        <f t="shared" si="2"/>
        <v>1.8625</v>
      </c>
      <c r="O70" s="101">
        <f t="shared" si="2"/>
        <v>2.2625</v>
      </c>
      <c r="P70" s="101">
        <f t="shared" si="2"/>
        <v>1.9875</v>
      </c>
      <c r="Q70" s="101">
        <f t="shared" si="2"/>
        <v>1.325</v>
      </c>
      <c r="R70" s="101">
        <f t="shared" si="2"/>
        <v>1.8375</v>
      </c>
      <c r="S70" s="101">
        <f t="shared" si="2"/>
        <v>2.05</v>
      </c>
      <c r="T70" s="101">
        <f t="shared" si="2"/>
        <v>1.8375</v>
      </c>
      <c r="U70" s="101">
        <f t="shared" si="2"/>
        <v>1.3875</v>
      </c>
      <c r="V70" s="101">
        <f t="shared" si="2"/>
        <v>1.975</v>
      </c>
      <c r="W70" s="101">
        <f t="shared" si="2"/>
        <v>1.625</v>
      </c>
      <c r="X70" s="101">
        <f t="shared" si="2"/>
        <v>1.8</v>
      </c>
      <c r="Y70" s="101">
        <f t="shared" si="2"/>
        <v>1.475</v>
      </c>
      <c r="Z70" s="101">
        <f t="shared" si="2"/>
        <v>1.5375</v>
      </c>
      <c r="AA70" s="101">
        <f t="shared" si="2"/>
        <v>2.0875</v>
      </c>
      <c r="AB70" s="101">
        <f t="shared" si="2"/>
        <v>1.475</v>
      </c>
      <c r="AC70" s="101">
        <f t="shared" si="2"/>
        <v>1.8375</v>
      </c>
      <c r="AD70" s="101">
        <f t="shared" si="2"/>
        <v>1.775</v>
      </c>
      <c r="AE70" s="101">
        <f t="shared" si="2"/>
        <v>2.0375</v>
      </c>
      <c r="AF70" s="101">
        <f t="shared" si="2"/>
        <v>1.9125</v>
      </c>
      <c r="AG70" s="101">
        <f t="shared" si="2"/>
        <v>2.0125</v>
      </c>
      <c r="AH70" s="101">
        <f t="shared" si="2"/>
        <v>2</v>
      </c>
      <c r="AI70" s="101">
        <f t="shared" si="2"/>
        <v>1.4125</v>
      </c>
      <c r="AJ70" s="101">
        <f t="shared" si="2"/>
        <v>1.7</v>
      </c>
      <c r="AK70" s="101">
        <f t="shared" si="2"/>
        <v>2.05</v>
      </c>
      <c r="AL70" s="101">
        <f t="shared" si="2"/>
        <v>1.9875</v>
      </c>
      <c r="AM70" s="101">
        <f t="shared" si="2"/>
        <v>1.475</v>
      </c>
    </row>
    <row r="71" spans="1:39">
      <c r="A71" s="87"/>
      <c r="B71" s="87"/>
      <c r="C71" s="102" t="s">
        <v>33</v>
      </c>
      <c r="D71" s="103">
        <f>STDEV(D3:D67)</f>
        <v>0.498390265898981</v>
      </c>
      <c r="E71" s="103">
        <f t="shared" ref="E71:AM71" si="3">STDEV(E3:E67)</f>
        <v>0.453360468375568</v>
      </c>
      <c r="F71" s="103">
        <f t="shared" si="3"/>
        <v>0.410356987442467</v>
      </c>
      <c r="G71" s="103">
        <f t="shared" si="3"/>
        <v>0.49982139667228</v>
      </c>
      <c r="H71" s="103">
        <f t="shared" si="3"/>
        <v>0.433424898750802</v>
      </c>
      <c r="I71" s="103">
        <f t="shared" si="3"/>
        <v>0.451782185192315</v>
      </c>
      <c r="J71" s="103">
        <f t="shared" si="3"/>
        <v>0.406201920231798</v>
      </c>
      <c r="K71" s="103">
        <f t="shared" si="3"/>
        <v>0.319597961731387</v>
      </c>
      <c r="L71" s="103">
        <f t="shared" si="3"/>
        <v>0.494072001693218</v>
      </c>
      <c r="M71" s="103">
        <f t="shared" si="3"/>
        <v>0.686476510887299</v>
      </c>
      <c r="N71" s="103">
        <f t="shared" si="3"/>
        <v>0.573055719056059</v>
      </c>
      <c r="O71" s="103">
        <f t="shared" si="3"/>
        <v>0.988415037175318</v>
      </c>
      <c r="P71" s="103">
        <f t="shared" si="3"/>
        <v>0.418969825030054</v>
      </c>
      <c r="Q71" s="103">
        <f t="shared" si="3"/>
        <v>0.503558763771845</v>
      </c>
      <c r="R71" s="103">
        <f t="shared" si="3"/>
        <v>0.424053568044685</v>
      </c>
      <c r="S71" s="103">
        <f t="shared" si="3"/>
        <v>0.602376246923086</v>
      </c>
      <c r="T71" s="103">
        <f t="shared" si="3"/>
        <v>0.403334317196754</v>
      </c>
      <c r="U71" s="103">
        <f t="shared" si="3"/>
        <v>0.505505404803662</v>
      </c>
      <c r="V71" s="103">
        <f t="shared" si="3"/>
        <v>0.531171212645092</v>
      </c>
      <c r="W71" s="103">
        <f t="shared" si="3"/>
        <v>0.69230463979791</v>
      </c>
      <c r="X71" s="103">
        <f t="shared" si="3"/>
        <v>0.478091443733757</v>
      </c>
      <c r="Y71" s="103">
        <f t="shared" si="3"/>
        <v>0.97504578647071</v>
      </c>
      <c r="Z71" s="103">
        <f t="shared" si="3"/>
        <v>0.831414457415795</v>
      </c>
      <c r="AA71" s="103">
        <f t="shared" si="3"/>
        <v>0.551459103521868</v>
      </c>
      <c r="AB71" s="103">
        <f t="shared" si="3"/>
        <v>0.541822321957511</v>
      </c>
      <c r="AC71" s="103">
        <f t="shared" si="3"/>
        <v>0.373927036427467</v>
      </c>
      <c r="AD71" s="103">
        <f t="shared" si="3"/>
        <v>0.324037034920393</v>
      </c>
      <c r="AE71" s="103">
        <f t="shared" si="3"/>
        <v>0.560452623204801</v>
      </c>
      <c r="AF71" s="103">
        <f t="shared" si="3"/>
        <v>0.49982139667228</v>
      </c>
      <c r="AG71" s="103">
        <f t="shared" si="3"/>
        <v>0.482367672453878</v>
      </c>
      <c r="AH71" s="103">
        <f t="shared" si="3"/>
        <v>0.481070235442364</v>
      </c>
      <c r="AI71" s="103">
        <f t="shared" si="3"/>
        <v>0.879021371428802</v>
      </c>
      <c r="AJ71" s="103">
        <f t="shared" si="3"/>
        <v>0.632455532033676</v>
      </c>
      <c r="AK71" s="103">
        <f t="shared" si="3"/>
        <v>0.690755280213519</v>
      </c>
      <c r="AL71" s="103">
        <f t="shared" si="3"/>
        <v>0.538350655773194</v>
      </c>
      <c r="AM71" s="103">
        <f t="shared" si="3"/>
        <v>0.928516481890794</v>
      </c>
    </row>
    <row r="73" spans="4:7">
      <c r="D73" s="96" t="s">
        <v>30</v>
      </c>
      <c r="E73" s="98" t="s">
        <v>31</v>
      </c>
      <c r="F73" s="100" t="s">
        <v>32</v>
      </c>
      <c r="G73" s="102" t="s">
        <v>33</v>
      </c>
    </row>
    <row r="74" spans="4:31">
      <c r="D74" t="s">
        <v>3</v>
      </c>
      <c r="J74" s="1" t="s">
        <v>49</v>
      </c>
      <c r="K74" s="1" t="s">
        <v>3</v>
      </c>
      <c r="L74" s="1" t="s">
        <v>4</v>
      </c>
      <c r="M74" s="1" t="s">
        <v>32</v>
      </c>
      <c r="P74" s="1" t="s">
        <v>49</v>
      </c>
      <c r="Q74" s="89" t="s">
        <v>3</v>
      </c>
      <c r="R74" s="89" t="s">
        <v>4</v>
      </c>
      <c r="S74" s="89" t="s">
        <v>30</v>
      </c>
      <c r="T74" s="89" t="s">
        <v>31</v>
      </c>
      <c r="U74" s="89" t="s">
        <v>32</v>
      </c>
      <c r="V74" s="89" t="s">
        <v>35</v>
      </c>
      <c r="Y74" t="s">
        <v>49</v>
      </c>
      <c r="Z74" t="s">
        <v>36</v>
      </c>
      <c r="AA74" t="s">
        <v>37</v>
      </c>
      <c r="AB74" t="s">
        <v>38</v>
      </c>
      <c r="AC74" t="s">
        <v>39</v>
      </c>
      <c r="AD74" t="s">
        <v>40</v>
      </c>
      <c r="AE74" t="s">
        <v>41</v>
      </c>
    </row>
    <row r="75" spans="3:31">
      <c r="C75" s="60" t="s">
        <v>17</v>
      </c>
      <c r="D75" s="104">
        <v>1.6</v>
      </c>
      <c r="E75" s="105">
        <v>2.9</v>
      </c>
      <c r="F75" s="106">
        <v>1.9875</v>
      </c>
      <c r="G75" s="107">
        <v>0.418969825030054</v>
      </c>
      <c r="J75" s="1" t="s">
        <v>17</v>
      </c>
      <c r="K75" s="68">
        <v>1.9875</v>
      </c>
      <c r="L75" s="68">
        <v>2</v>
      </c>
      <c r="M75" s="68">
        <f>AVERAGE(K75:L75)</f>
        <v>1.99375</v>
      </c>
      <c r="P75" s="1" t="s">
        <v>36</v>
      </c>
      <c r="Q75" s="108">
        <f>AVERAGE(K75:K77)</f>
        <v>1.9</v>
      </c>
      <c r="R75" s="108">
        <f>AVERAGE(L75:L77)</f>
        <v>1.87083333333333</v>
      </c>
      <c r="S75" s="109">
        <f>MIN(D75:D77,D94:D96)</f>
        <v>1.2</v>
      </c>
      <c r="T75" s="109">
        <f>MAX(E75:E77,E94:E96)</f>
        <v>2.9</v>
      </c>
      <c r="U75" s="109">
        <f>AVERAGE(M75:M77)</f>
        <v>1.88541666666667</v>
      </c>
      <c r="V75" s="109">
        <f>STDEV(P3:P67,AH3:AH67,K3:K67,AC3:AC67,L3:L67,AD3:AD67)</f>
        <v>0.394639390110706</v>
      </c>
      <c r="Y75" t="s">
        <v>3</v>
      </c>
      <c r="Z75" s="57">
        <v>1.9</v>
      </c>
      <c r="AA75" s="57">
        <v>1.8875</v>
      </c>
      <c r="AB75" s="57">
        <v>2.06666666666667</v>
      </c>
      <c r="AC75" s="57">
        <v>1.6875</v>
      </c>
      <c r="AD75" s="57">
        <v>1.07083333333333</v>
      </c>
      <c r="AE75" s="57">
        <v>1.23333333333333</v>
      </c>
    </row>
    <row r="76" spans="3:31">
      <c r="C76" s="60" t="s">
        <v>12</v>
      </c>
      <c r="D76" s="104">
        <v>1.5</v>
      </c>
      <c r="E76" s="105">
        <v>2.5</v>
      </c>
      <c r="F76" s="106">
        <v>1.825</v>
      </c>
      <c r="G76" s="107">
        <v>0.319597961731387</v>
      </c>
      <c r="J76" s="1" t="s">
        <v>12</v>
      </c>
      <c r="K76" s="68">
        <v>1.825</v>
      </c>
      <c r="L76" s="68">
        <v>1.8375</v>
      </c>
      <c r="M76" s="68">
        <f t="shared" ref="M76:M92" si="4">AVERAGE(K76:L76)</f>
        <v>1.83125</v>
      </c>
      <c r="P76" s="1" t="s">
        <v>37</v>
      </c>
      <c r="Q76" s="108">
        <f>AVERAGE(K78:K80)</f>
        <v>1.8875</v>
      </c>
      <c r="R76" s="108">
        <f>AVERAGE(L78:L80)</f>
        <v>1.97916666666667</v>
      </c>
      <c r="S76" s="109">
        <f>MIN(D78:D80,D97:D99)</f>
        <v>1.2</v>
      </c>
      <c r="T76" s="109">
        <f>MAX(E78:E80,E97:E99)</f>
        <v>3.5</v>
      </c>
      <c r="U76" s="109">
        <f>AVERAGE(M78:M80)</f>
        <v>1.93333333333333</v>
      </c>
      <c r="V76" s="109">
        <f>STDEV(N3:N67,AF3:AF67,M3:M67,AE3:AE67,T3:T67,AL3:AL67)</f>
        <v>0.524843779526633</v>
      </c>
      <c r="Y76" t="s">
        <v>4</v>
      </c>
      <c r="Z76" s="57">
        <v>1.87083333333333</v>
      </c>
      <c r="AA76" s="57">
        <v>1.97916666666667</v>
      </c>
      <c r="AB76" s="57">
        <v>2.05</v>
      </c>
      <c r="AC76" s="57">
        <v>1.825</v>
      </c>
      <c r="AD76" s="57">
        <v>1.54583333333333</v>
      </c>
      <c r="AE76" s="57">
        <v>1.45416666666667</v>
      </c>
    </row>
    <row r="77" spans="3:31">
      <c r="C77" s="60" t="s">
        <v>13</v>
      </c>
      <c r="D77" s="104">
        <v>1.3</v>
      </c>
      <c r="E77" s="105">
        <v>2.9</v>
      </c>
      <c r="F77" s="106">
        <v>1.8875</v>
      </c>
      <c r="G77" s="107">
        <v>0.494072001693218</v>
      </c>
      <c r="J77" s="1" t="s">
        <v>13</v>
      </c>
      <c r="K77" s="68">
        <v>1.8875</v>
      </c>
      <c r="L77" s="68">
        <v>1.775</v>
      </c>
      <c r="M77" s="68">
        <f t="shared" si="4"/>
        <v>1.83125</v>
      </c>
      <c r="P77" s="1" t="s">
        <v>38</v>
      </c>
      <c r="Q77" s="108">
        <f>AVERAGE(K81:K83)</f>
        <v>2.06666666666667</v>
      </c>
      <c r="R77" s="108">
        <f>AVERAGE(L81:L83)</f>
        <v>2.05</v>
      </c>
      <c r="S77" s="109">
        <f>MIN(D81:D83,D100:D102)</f>
        <v>1.3</v>
      </c>
      <c r="T77" s="109">
        <f>MAX(E81:E83,E100:E102)</f>
        <v>4.6</v>
      </c>
      <c r="U77" s="109">
        <f>AVERAGE(M81:M83)</f>
        <v>2.05833333333333</v>
      </c>
      <c r="V77" s="109">
        <f>STDEV(O3:O67,AG3:AG67,I3:I67,AA3:AA67,S3:S67,AK3:AK67)</f>
        <v>0.62733252688728</v>
      </c>
      <c r="Y77" t="s">
        <v>30</v>
      </c>
      <c r="Z77" s="57">
        <v>1.2</v>
      </c>
      <c r="AA77" s="57">
        <v>1.2</v>
      </c>
      <c r="AB77" s="57">
        <v>1.3</v>
      </c>
      <c r="AC77" s="57">
        <v>0.7</v>
      </c>
      <c r="AD77" s="57">
        <v>0.3</v>
      </c>
      <c r="AE77" s="57">
        <v>0.3</v>
      </c>
    </row>
    <row r="78" spans="3:31">
      <c r="C78" s="60" t="s">
        <v>15</v>
      </c>
      <c r="D78" s="104">
        <v>1.3</v>
      </c>
      <c r="E78" s="105">
        <v>3.1</v>
      </c>
      <c r="F78" s="106">
        <v>1.8625</v>
      </c>
      <c r="G78" s="107">
        <v>0.573055719056059</v>
      </c>
      <c r="J78" s="1" t="s">
        <v>15</v>
      </c>
      <c r="K78" s="68">
        <v>1.8625</v>
      </c>
      <c r="L78" s="68">
        <v>1.9125</v>
      </c>
      <c r="M78" s="68">
        <f t="shared" si="4"/>
        <v>1.8875</v>
      </c>
      <c r="P78" s="1" t="s">
        <v>39</v>
      </c>
      <c r="Q78" s="108">
        <f>AVERAGE(K84:K86)</f>
        <v>1.6875</v>
      </c>
      <c r="R78" s="108">
        <f>AVERAGE(L84:L86)</f>
        <v>1.825</v>
      </c>
      <c r="S78" s="109">
        <f>MIN(D84:D86,D103:D105)</f>
        <v>0.7</v>
      </c>
      <c r="T78" s="109">
        <f>MAX(E84:E86,E103:E105)</f>
        <v>3</v>
      </c>
      <c r="U78" s="109">
        <f>AVERAGE(M84:M86)</f>
        <v>1.75625</v>
      </c>
      <c r="V78" s="109">
        <f>STDEV(R3:R67,AJ3:AJ67,F3:F67,X3:X67,D3:D67,V3:V67)</f>
        <v>0.492456391848395</v>
      </c>
      <c r="Y78" t="s">
        <v>31</v>
      </c>
      <c r="Z78" s="57">
        <v>2.9</v>
      </c>
      <c r="AA78" s="57">
        <v>3.5</v>
      </c>
      <c r="AB78" s="57">
        <v>4.6</v>
      </c>
      <c r="AC78" s="57">
        <v>3</v>
      </c>
      <c r="AD78" s="57">
        <v>3</v>
      </c>
      <c r="AE78" s="57">
        <v>3.6</v>
      </c>
    </row>
    <row r="79" spans="3:31">
      <c r="C79" s="60" t="s">
        <v>14</v>
      </c>
      <c r="D79" s="104">
        <v>1.3</v>
      </c>
      <c r="E79" s="105">
        <v>3.5</v>
      </c>
      <c r="F79" s="106">
        <v>1.9625</v>
      </c>
      <c r="G79" s="107">
        <v>0.686476510887299</v>
      </c>
      <c r="J79" s="1" t="s">
        <v>14</v>
      </c>
      <c r="K79" s="68">
        <v>1.9625</v>
      </c>
      <c r="L79" s="68">
        <v>2.0375</v>
      </c>
      <c r="M79" s="68">
        <f t="shared" si="4"/>
        <v>2</v>
      </c>
      <c r="P79" s="1" t="s">
        <v>40</v>
      </c>
      <c r="Q79" s="108">
        <f>AVERAGE(K87:K89)</f>
        <v>1.07083333333333</v>
      </c>
      <c r="R79" s="108">
        <f>AVERAGE(L87:L89)</f>
        <v>1.54583333333333</v>
      </c>
      <c r="S79" s="109">
        <f>MIN(D87:D89,D106:D108)</f>
        <v>0.3</v>
      </c>
      <c r="T79" s="109">
        <f>MAX(E87:E89,E106:E108)</f>
        <v>3</v>
      </c>
      <c r="U79" s="109">
        <f>AVERAGE(M87:M89)</f>
        <v>1.30833333333333</v>
      </c>
      <c r="V79" s="109">
        <f>STDEV(H3:H67,Z3:Z67,J3:J67,AB3:AB67,E3:E67,W3:W67)</f>
        <v>0.601357801706903</v>
      </c>
      <c r="Y79" t="s">
        <v>32</v>
      </c>
      <c r="Z79" s="57">
        <v>1.88541666666667</v>
      </c>
      <c r="AA79" s="57">
        <v>1.93333333333333</v>
      </c>
      <c r="AB79" s="57">
        <v>2.05833333333333</v>
      </c>
      <c r="AC79" s="57">
        <v>1.75625</v>
      </c>
      <c r="AD79" s="57">
        <v>1.30833333333333</v>
      </c>
      <c r="AE79" s="57">
        <v>1.34375</v>
      </c>
    </row>
    <row r="80" spans="3:31">
      <c r="C80" s="60" t="s">
        <v>21</v>
      </c>
      <c r="D80" s="104">
        <v>1.5</v>
      </c>
      <c r="E80" s="105">
        <v>2.6</v>
      </c>
      <c r="F80" s="106">
        <v>1.8375</v>
      </c>
      <c r="G80" s="107">
        <v>0.403334317196754</v>
      </c>
      <c r="J80" s="1" t="s">
        <v>21</v>
      </c>
      <c r="K80" s="68">
        <v>1.8375</v>
      </c>
      <c r="L80" s="68">
        <v>1.9875</v>
      </c>
      <c r="M80" s="68">
        <f t="shared" si="4"/>
        <v>1.9125</v>
      </c>
      <c r="P80" s="1" t="s">
        <v>41</v>
      </c>
      <c r="Q80" s="108">
        <f>AVERAGE(K90:K92)</f>
        <v>1.23333333333333</v>
      </c>
      <c r="R80" s="108">
        <f>AVERAGE(L90:L92)</f>
        <v>1.45416666666667</v>
      </c>
      <c r="S80" s="109">
        <f>MIN(D90:D92,D109:D111)</f>
        <v>0.3</v>
      </c>
      <c r="T80" s="109">
        <f>MAX(E90:E92,E109:E111)</f>
        <v>3.6</v>
      </c>
      <c r="U80" s="109">
        <f>AVERAGE(M90:M92)</f>
        <v>1.34375</v>
      </c>
      <c r="V80" s="109">
        <f>STDEV(U3:U67,AM3:AM67,G3:G67,Y3:Y67,Q3:Q67,AI3:AI67)</f>
        <v>0.72578827286012</v>
      </c>
      <c r="Y80" t="s">
        <v>35</v>
      </c>
      <c r="Z80" s="57">
        <v>0.394639390110706</v>
      </c>
      <c r="AA80" s="57">
        <v>0.524843779526633</v>
      </c>
      <c r="AB80" s="57">
        <v>0.62733252688728</v>
      </c>
      <c r="AC80" s="57">
        <v>0.492456391848395</v>
      </c>
      <c r="AD80" s="57">
        <v>0.601357801706903</v>
      </c>
      <c r="AE80" s="57">
        <v>0.72578827286012</v>
      </c>
    </row>
    <row r="81" spans="3:13">
      <c r="C81" s="60" t="s">
        <v>16</v>
      </c>
      <c r="D81" s="104">
        <v>1.4</v>
      </c>
      <c r="E81" s="105">
        <v>4.6</v>
      </c>
      <c r="F81" s="106">
        <v>2.2625</v>
      </c>
      <c r="G81" s="107">
        <v>0.988415037175318</v>
      </c>
      <c r="J81" s="1" t="s">
        <v>16</v>
      </c>
      <c r="K81" s="68">
        <v>2.2625</v>
      </c>
      <c r="L81" s="68">
        <v>2.0125</v>
      </c>
      <c r="M81" s="68">
        <f t="shared" si="4"/>
        <v>2.1375</v>
      </c>
    </row>
    <row r="82" spans="3:13">
      <c r="C82" s="60" t="s">
        <v>10</v>
      </c>
      <c r="D82" s="104">
        <v>1.3</v>
      </c>
      <c r="E82" s="105">
        <v>2.5</v>
      </c>
      <c r="F82" s="106">
        <v>1.8875</v>
      </c>
      <c r="G82" s="107">
        <v>0.451782185192315</v>
      </c>
      <c r="J82" s="1" t="s">
        <v>10</v>
      </c>
      <c r="K82" s="68">
        <v>1.8875</v>
      </c>
      <c r="L82" s="68">
        <v>2.0875</v>
      </c>
      <c r="M82" s="68">
        <f t="shared" si="4"/>
        <v>1.9875</v>
      </c>
    </row>
    <row r="83" spans="3:13">
      <c r="C83" s="60" t="s">
        <v>20</v>
      </c>
      <c r="D83" s="104">
        <v>1.6</v>
      </c>
      <c r="E83" s="105">
        <v>3.5</v>
      </c>
      <c r="F83" s="106">
        <v>2.05</v>
      </c>
      <c r="G83" s="107">
        <v>0.602376246923086</v>
      </c>
      <c r="J83" s="1" t="s">
        <v>20</v>
      </c>
      <c r="K83" s="68">
        <v>2.05</v>
      </c>
      <c r="L83" s="68">
        <v>2.05</v>
      </c>
      <c r="M83" s="68">
        <f t="shared" si="4"/>
        <v>2.05</v>
      </c>
    </row>
    <row r="84" spans="3:13">
      <c r="C84" s="60" t="s">
        <v>19</v>
      </c>
      <c r="D84" s="104">
        <v>1.3</v>
      </c>
      <c r="E84" s="105">
        <v>2.6</v>
      </c>
      <c r="F84" s="106">
        <v>1.8375</v>
      </c>
      <c r="G84" s="107">
        <v>0.424053568044685</v>
      </c>
      <c r="J84" s="1" t="s">
        <v>19</v>
      </c>
      <c r="K84" s="68">
        <v>1.8375</v>
      </c>
      <c r="L84" s="68">
        <v>1.7</v>
      </c>
      <c r="M84" s="68">
        <f t="shared" si="4"/>
        <v>1.76875</v>
      </c>
    </row>
    <row r="85" spans="3:13">
      <c r="C85" s="60" t="s">
        <v>7</v>
      </c>
      <c r="D85" s="104">
        <v>1</v>
      </c>
      <c r="E85" s="105">
        <v>2.3</v>
      </c>
      <c r="F85" s="106">
        <v>1.5625</v>
      </c>
      <c r="G85" s="107">
        <v>0.410356987442467</v>
      </c>
      <c r="J85" s="1" t="s">
        <v>7</v>
      </c>
      <c r="K85" s="68">
        <v>1.5625</v>
      </c>
      <c r="L85" s="68">
        <v>1.8</v>
      </c>
      <c r="M85" s="68">
        <f t="shared" si="4"/>
        <v>1.68125</v>
      </c>
    </row>
    <row r="86" spans="3:13">
      <c r="C86" s="60" t="s">
        <v>5</v>
      </c>
      <c r="D86" s="104">
        <v>1.1</v>
      </c>
      <c r="E86" s="105">
        <v>2.4</v>
      </c>
      <c r="F86" s="106">
        <v>1.6625</v>
      </c>
      <c r="G86" s="107">
        <v>0.498390265898981</v>
      </c>
      <c r="J86" s="1" t="s">
        <v>5</v>
      </c>
      <c r="K86" s="68">
        <v>1.6625</v>
      </c>
      <c r="L86" s="68">
        <v>1.975</v>
      </c>
      <c r="M86" s="68">
        <f t="shared" si="4"/>
        <v>1.81875</v>
      </c>
    </row>
    <row r="87" spans="3:13">
      <c r="C87" s="60" t="s">
        <v>9</v>
      </c>
      <c r="D87" s="104">
        <v>0.4</v>
      </c>
      <c r="E87" s="105">
        <v>1.5</v>
      </c>
      <c r="F87" s="106">
        <v>1.025</v>
      </c>
      <c r="G87" s="107">
        <v>0.433424898750802</v>
      </c>
      <c r="J87" s="1" t="s">
        <v>9</v>
      </c>
      <c r="K87" s="68">
        <v>1.025</v>
      </c>
      <c r="L87" s="68">
        <v>1.5375</v>
      </c>
      <c r="M87" s="68">
        <f t="shared" si="4"/>
        <v>1.28125</v>
      </c>
    </row>
    <row r="88" spans="3:13">
      <c r="C88" s="60" t="s">
        <v>11</v>
      </c>
      <c r="D88" s="104">
        <v>0.7</v>
      </c>
      <c r="E88" s="105">
        <v>1.8</v>
      </c>
      <c r="F88" s="106">
        <v>1.125</v>
      </c>
      <c r="G88" s="107">
        <v>0.406201920231798</v>
      </c>
      <c r="J88" s="1" t="s">
        <v>11</v>
      </c>
      <c r="K88" s="68">
        <v>1.125</v>
      </c>
      <c r="L88" s="68">
        <v>1.475</v>
      </c>
      <c r="M88" s="68">
        <f t="shared" si="4"/>
        <v>1.3</v>
      </c>
    </row>
    <row r="89" spans="3:13">
      <c r="C89" s="60" t="s">
        <v>6</v>
      </c>
      <c r="D89" s="104">
        <v>0.3</v>
      </c>
      <c r="E89" s="105">
        <v>1.8</v>
      </c>
      <c r="F89" s="106">
        <v>1.0625</v>
      </c>
      <c r="G89" s="107">
        <v>0.453360468375568</v>
      </c>
      <c r="J89" s="1" t="s">
        <v>6</v>
      </c>
      <c r="K89" s="68">
        <v>1.0625</v>
      </c>
      <c r="L89" s="68">
        <v>1.625</v>
      </c>
      <c r="M89" s="68">
        <f t="shared" si="4"/>
        <v>1.34375</v>
      </c>
    </row>
    <row r="90" spans="3:13">
      <c r="C90" s="60" t="s">
        <v>22</v>
      </c>
      <c r="D90" s="104">
        <v>0.9</v>
      </c>
      <c r="E90" s="105">
        <v>2.5</v>
      </c>
      <c r="F90" s="106">
        <v>1.3875</v>
      </c>
      <c r="G90" s="107">
        <v>0.505505404803662</v>
      </c>
      <c r="J90" s="1" t="s">
        <v>22</v>
      </c>
      <c r="K90" s="68">
        <v>1.3875</v>
      </c>
      <c r="L90" s="68">
        <v>1.475</v>
      </c>
      <c r="M90" s="68">
        <f t="shared" si="4"/>
        <v>1.43125</v>
      </c>
    </row>
    <row r="91" spans="3:13">
      <c r="C91" s="60" t="s">
        <v>8</v>
      </c>
      <c r="D91" s="104">
        <v>0.3</v>
      </c>
      <c r="E91" s="105">
        <v>1.7</v>
      </c>
      <c r="F91" s="106">
        <v>0.9875</v>
      </c>
      <c r="G91" s="107">
        <v>0.49982139667228</v>
      </c>
      <c r="J91" s="1" t="s">
        <v>8</v>
      </c>
      <c r="K91" s="68">
        <v>0.9875</v>
      </c>
      <c r="L91" s="68">
        <v>1.475</v>
      </c>
      <c r="M91" s="68">
        <f t="shared" si="4"/>
        <v>1.23125</v>
      </c>
    </row>
    <row r="92" spans="3:13">
      <c r="C92" s="60" t="s">
        <v>18</v>
      </c>
      <c r="D92" s="104">
        <v>0.9</v>
      </c>
      <c r="E92" s="105">
        <v>2.3</v>
      </c>
      <c r="F92" s="106">
        <v>1.325</v>
      </c>
      <c r="G92" s="107">
        <v>0.503558763771845</v>
      </c>
      <c r="J92" s="1" t="s">
        <v>18</v>
      </c>
      <c r="K92" s="68">
        <v>1.325</v>
      </c>
      <c r="L92" s="68">
        <v>1.4125</v>
      </c>
      <c r="M92" s="68">
        <f t="shared" si="4"/>
        <v>1.36875</v>
      </c>
    </row>
    <row r="93" spans="4:4">
      <c r="D93" t="s">
        <v>4</v>
      </c>
    </row>
    <row r="94" spans="3:7">
      <c r="C94" s="60" t="s">
        <v>17</v>
      </c>
      <c r="D94" s="104">
        <v>1.5</v>
      </c>
      <c r="E94" s="105">
        <v>2.9</v>
      </c>
      <c r="F94" s="106">
        <v>2</v>
      </c>
      <c r="G94" s="107">
        <v>0.481070235442364</v>
      </c>
    </row>
    <row r="95" spans="3:7">
      <c r="C95" s="60" t="s">
        <v>12</v>
      </c>
      <c r="D95" s="104">
        <v>1.4</v>
      </c>
      <c r="E95" s="105">
        <v>2.4</v>
      </c>
      <c r="F95" s="106">
        <v>1.8375</v>
      </c>
      <c r="G95" s="107">
        <v>0.373927036427467</v>
      </c>
    </row>
    <row r="96" spans="3:7">
      <c r="C96" s="60" t="s">
        <v>13</v>
      </c>
      <c r="D96" s="104">
        <v>1.2</v>
      </c>
      <c r="E96" s="105">
        <v>2.2</v>
      </c>
      <c r="F96" s="106">
        <v>1.775</v>
      </c>
      <c r="G96" s="107">
        <v>0.324037034920393</v>
      </c>
    </row>
    <row r="97" spans="3:7">
      <c r="C97" s="60" t="s">
        <v>15</v>
      </c>
      <c r="D97" s="104">
        <v>1.2</v>
      </c>
      <c r="E97" s="105">
        <v>2.6</v>
      </c>
      <c r="F97" s="106">
        <v>1.9125</v>
      </c>
      <c r="G97" s="107">
        <v>0.49982139667228</v>
      </c>
    </row>
    <row r="98" spans="3:7">
      <c r="C98" s="60" t="s">
        <v>14</v>
      </c>
      <c r="D98" s="104">
        <v>1.3</v>
      </c>
      <c r="E98" s="105">
        <v>3</v>
      </c>
      <c r="F98" s="106">
        <v>2.0375</v>
      </c>
      <c r="G98" s="107">
        <v>0.560452623204801</v>
      </c>
    </row>
    <row r="99" spans="3:7">
      <c r="C99" s="60" t="s">
        <v>21</v>
      </c>
      <c r="D99" s="104">
        <v>1.4</v>
      </c>
      <c r="E99" s="105">
        <v>2.8</v>
      </c>
      <c r="F99" s="106">
        <v>1.9875</v>
      </c>
      <c r="G99" s="107">
        <v>0.538350655773194</v>
      </c>
    </row>
    <row r="100" spans="3:7">
      <c r="C100" s="60" t="s">
        <v>16</v>
      </c>
      <c r="D100" s="104">
        <v>1.3</v>
      </c>
      <c r="E100" s="105">
        <v>2.7</v>
      </c>
      <c r="F100" s="106">
        <v>2.0125</v>
      </c>
      <c r="G100" s="107">
        <v>0.482367672453878</v>
      </c>
    </row>
    <row r="101" spans="3:7">
      <c r="C101" s="60" t="s">
        <v>10</v>
      </c>
      <c r="D101" s="104">
        <v>1.5</v>
      </c>
      <c r="E101" s="105">
        <v>3.2</v>
      </c>
      <c r="F101" s="106">
        <v>2.0875</v>
      </c>
      <c r="G101" s="107">
        <v>0.551459103521868</v>
      </c>
    </row>
    <row r="102" spans="3:7">
      <c r="C102" s="60" t="s">
        <v>20</v>
      </c>
      <c r="D102" s="104">
        <v>1.3</v>
      </c>
      <c r="E102" s="105">
        <v>3.3</v>
      </c>
      <c r="F102" s="106">
        <v>2.05</v>
      </c>
      <c r="G102" s="107">
        <v>0.690755280213519</v>
      </c>
    </row>
    <row r="103" spans="3:7">
      <c r="C103" s="60" t="s">
        <v>19</v>
      </c>
      <c r="D103" s="104">
        <v>0.7</v>
      </c>
      <c r="E103" s="105">
        <v>2.7</v>
      </c>
      <c r="F103" s="106">
        <v>1.7</v>
      </c>
      <c r="G103" s="107">
        <v>0.632455532033676</v>
      </c>
    </row>
    <row r="104" spans="3:7">
      <c r="C104" s="60" t="s">
        <v>7</v>
      </c>
      <c r="D104" s="104">
        <v>1</v>
      </c>
      <c r="E104" s="105">
        <v>2.4</v>
      </c>
      <c r="F104" s="106">
        <v>1.8</v>
      </c>
      <c r="G104" s="107">
        <v>0.478091443733757</v>
      </c>
    </row>
    <row r="105" spans="3:7">
      <c r="C105" s="60" t="s">
        <v>5</v>
      </c>
      <c r="D105" s="104">
        <v>1.4</v>
      </c>
      <c r="E105" s="105">
        <v>3</v>
      </c>
      <c r="F105" s="106">
        <v>1.975</v>
      </c>
      <c r="G105" s="107">
        <v>0.531171212645092</v>
      </c>
    </row>
    <row r="106" spans="3:7">
      <c r="C106" s="60" t="s">
        <v>9</v>
      </c>
      <c r="D106" s="104">
        <v>0.6</v>
      </c>
      <c r="E106" s="105">
        <v>3</v>
      </c>
      <c r="F106" s="106">
        <v>1.5375</v>
      </c>
      <c r="G106" s="107">
        <v>0.831414457415795</v>
      </c>
    </row>
    <row r="107" spans="3:7">
      <c r="C107" s="60" t="s">
        <v>11</v>
      </c>
      <c r="D107" s="104">
        <v>0.7</v>
      </c>
      <c r="E107" s="105">
        <v>2.1</v>
      </c>
      <c r="F107" s="106">
        <v>1.475</v>
      </c>
      <c r="G107" s="107">
        <v>0.541822321957511</v>
      </c>
    </row>
    <row r="108" spans="3:7">
      <c r="C108" s="60" t="s">
        <v>6</v>
      </c>
      <c r="D108" s="104">
        <v>0.9</v>
      </c>
      <c r="E108" s="105">
        <v>2.8</v>
      </c>
      <c r="F108" s="106">
        <v>1.625</v>
      </c>
      <c r="G108" s="107">
        <v>0.69230463979791</v>
      </c>
    </row>
    <row r="109" spans="3:7">
      <c r="C109" s="60" t="s">
        <v>22</v>
      </c>
      <c r="D109" s="104">
        <v>0.3</v>
      </c>
      <c r="E109" s="105">
        <v>2.9</v>
      </c>
      <c r="F109" s="106">
        <v>1.475</v>
      </c>
      <c r="G109" s="107">
        <v>0.928516481890794</v>
      </c>
    </row>
    <row r="110" spans="3:7">
      <c r="C110" s="60" t="s">
        <v>8</v>
      </c>
      <c r="D110" s="104">
        <v>0.6</v>
      </c>
      <c r="E110" s="105">
        <v>3.6</v>
      </c>
      <c r="F110" s="106">
        <v>1.475</v>
      </c>
      <c r="G110" s="107">
        <v>0.97504578647071</v>
      </c>
    </row>
    <row r="111" spans="3:7">
      <c r="C111" s="60" t="s">
        <v>18</v>
      </c>
      <c r="D111" s="104">
        <v>0.5</v>
      </c>
      <c r="E111" s="105">
        <v>3.1</v>
      </c>
      <c r="F111" s="106">
        <v>1.4125</v>
      </c>
      <c r="G111" s="107">
        <v>0.879021371428802</v>
      </c>
    </row>
  </sheetData>
  <mergeCells count="5">
    <mergeCell ref="D1:U1"/>
    <mergeCell ref="V1:AM1"/>
    <mergeCell ref="A1:A2"/>
    <mergeCell ref="B1:B2"/>
    <mergeCell ref="C1:C2"/>
  </mergeCells>
  <pageMargins left="0.75" right="0.75" top="1" bottom="1" header="0.5" footer="0.5"/>
  <headerFooter/>
  <ignoredErrors>
    <ignoredError sqref="Q75:T80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AM52"/>
  <sheetViews>
    <sheetView tabSelected="1" zoomScale="150" zoomScaleNormal="150" topLeftCell="AG27" workbookViewId="0">
      <selection activeCell="AS19" sqref="AS19"/>
    </sheetView>
  </sheetViews>
  <sheetFormatPr defaultColWidth="9.14285714285714" defaultRowHeight="15"/>
  <cols>
    <col min="3" max="3" width="13" customWidth="1"/>
    <col min="4" max="12" width="14.047619047619" customWidth="1"/>
    <col min="17" max="17" width="5.57142857142857" customWidth="1"/>
    <col min="19" max="19" width="6.57142857142857" customWidth="1"/>
    <col min="21" max="21" width="6.57142857142857" customWidth="1"/>
    <col min="23" max="23" width="13.7619047619048" customWidth="1"/>
    <col min="24" max="29" width="9.34285714285714" customWidth="1"/>
    <col min="30" max="35" width="7.13333333333333" customWidth="1"/>
  </cols>
  <sheetData>
    <row r="1" ht="16.5" customHeight="1"/>
    <row r="2" ht="15.75" spans="2:12">
      <c r="B2" s="2" t="s">
        <v>50</v>
      </c>
      <c r="C2" s="3" t="s">
        <v>51</v>
      </c>
      <c r="D2" s="4" t="s">
        <v>52</v>
      </c>
      <c r="E2" s="5"/>
      <c r="F2" s="5"/>
      <c r="G2" s="5"/>
      <c r="H2" s="5"/>
      <c r="I2" s="5"/>
      <c r="J2" s="5"/>
      <c r="K2" s="5"/>
      <c r="L2" s="25"/>
    </row>
    <row r="3" ht="15.75" spans="2:12">
      <c r="B3" s="2"/>
      <c r="C3" s="6"/>
      <c r="D3" s="7" t="s">
        <v>53</v>
      </c>
      <c r="E3" s="8"/>
      <c r="F3" s="9"/>
      <c r="G3" s="10" t="s">
        <v>54</v>
      </c>
      <c r="H3" s="11"/>
      <c r="I3" s="29"/>
      <c r="J3" s="10" t="s">
        <v>55</v>
      </c>
      <c r="K3" s="11"/>
      <c r="L3" s="29"/>
    </row>
    <row r="4" ht="15.75" spans="2:35">
      <c r="B4" s="2"/>
      <c r="C4" s="12"/>
      <c r="D4" s="13" t="s">
        <v>56</v>
      </c>
      <c r="E4" s="14"/>
      <c r="F4" s="15"/>
      <c r="G4" s="13" t="s">
        <v>56</v>
      </c>
      <c r="H4" s="14"/>
      <c r="I4" s="15"/>
      <c r="J4" s="13" t="s">
        <v>56</v>
      </c>
      <c r="K4" s="14"/>
      <c r="L4" s="15"/>
      <c r="W4" s="59" t="s">
        <v>57</v>
      </c>
      <c r="X4" s="60" t="s">
        <v>58</v>
      </c>
      <c r="Y4" s="60"/>
      <c r="Z4" s="60"/>
      <c r="AA4" s="60"/>
      <c r="AB4" s="60"/>
      <c r="AC4" s="60"/>
      <c r="AD4" s="60" t="s">
        <v>35</v>
      </c>
      <c r="AE4" s="60"/>
      <c r="AF4" s="60"/>
      <c r="AG4" s="60"/>
      <c r="AH4" s="60"/>
      <c r="AI4" s="60"/>
    </row>
    <row r="5" s="1" customFormat="1" ht="28" customHeight="1" spans="2:35">
      <c r="B5" s="12"/>
      <c r="C5" s="16"/>
      <c r="D5" s="16" t="s">
        <v>59</v>
      </c>
      <c r="E5" s="16" t="s">
        <v>60</v>
      </c>
      <c r="F5" s="16" t="s">
        <v>61</v>
      </c>
      <c r="G5" s="16" t="s">
        <v>59</v>
      </c>
      <c r="H5" s="16" t="s">
        <v>60</v>
      </c>
      <c r="I5" s="16" t="s">
        <v>61</v>
      </c>
      <c r="J5" s="16" t="s">
        <v>59</v>
      </c>
      <c r="K5" s="16" t="s">
        <v>60</v>
      </c>
      <c r="L5" s="16" t="s">
        <v>61</v>
      </c>
      <c r="N5" s="30"/>
      <c r="O5" s="31" t="s">
        <v>62</v>
      </c>
      <c r="P5" s="32" t="s">
        <v>59</v>
      </c>
      <c r="Q5" s="61" t="s">
        <v>35</v>
      </c>
      <c r="R5" s="62" t="s">
        <v>60</v>
      </c>
      <c r="S5" s="63" t="s">
        <v>35</v>
      </c>
      <c r="T5" s="62" t="s">
        <v>61</v>
      </c>
      <c r="U5" s="63" t="s">
        <v>35</v>
      </c>
      <c r="W5" s="59"/>
      <c r="X5" s="60" t="s">
        <v>36</v>
      </c>
      <c r="Y5" s="60" t="s">
        <v>37</v>
      </c>
      <c r="Z5" s="60" t="s">
        <v>38</v>
      </c>
      <c r="AA5" s="60" t="s">
        <v>39</v>
      </c>
      <c r="AB5" s="60" t="s">
        <v>40</v>
      </c>
      <c r="AC5" s="60" t="s">
        <v>41</v>
      </c>
      <c r="AD5" s="60" t="s">
        <v>36</v>
      </c>
      <c r="AE5" s="60" t="s">
        <v>37</v>
      </c>
      <c r="AF5" s="60" t="s">
        <v>38</v>
      </c>
      <c r="AG5" s="60" t="s">
        <v>39</v>
      </c>
      <c r="AH5" s="60" t="s">
        <v>40</v>
      </c>
      <c r="AI5" s="60" t="s">
        <v>41</v>
      </c>
    </row>
    <row r="6" ht="18" customHeight="1" spans="2:35">
      <c r="B6" s="12">
        <v>1</v>
      </c>
      <c r="C6" s="16" t="s">
        <v>63</v>
      </c>
      <c r="D6" s="17">
        <v>195</v>
      </c>
      <c r="E6" s="17">
        <v>142.5</v>
      </c>
      <c r="F6" s="17">
        <v>149.63</v>
      </c>
      <c r="G6" s="17">
        <v>110.15</v>
      </c>
      <c r="H6" s="17">
        <v>168.85</v>
      </c>
      <c r="I6" s="17">
        <v>185.74</v>
      </c>
      <c r="J6" s="28">
        <v>0.002</v>
      </c>
      <c r="K6" s="28">
        <v>0.021</v>
      </c>
      <c r="L6" s="28">
        <v>0.048</v>
      </c>
      <c r="N6" s="33" t="s">
        <v>53</v>
      </c>
      <c r="O6" s="34" t="s">
        <v>36</v>
      </c>
      <c r="P6" s="35">
        <v>195</v>
      </c>
      <c r="Q6" s="64">
        <f>STDEV(D6:D7)</f>
        <v>0</v>
      </c>
      <c r="R6" s="43">
        <v>154.375</v>
      </c>
      <c r="S6" s="64">
        <f>STDEV(E6:E7)</f>
        <v>16.7937860531805</v>
      </c>
      <c r="T6" s="43">
        <v>170.41</v>
      </c>
      <c r="U6" s="65">
        <f>STDEV(F6:F7)</f>
        <v>29.3873578261129</v>
      </c>
      <c r="W6" s="66" t="s">
        <v>64</v>
      </c>
      <c r="X6" s="67">
        <v>195</v>
      </c>
      <c r="Y6" s="67">
        <v>195</v>
      </c>
      <c r="Z6" s="67">
        <v>195</v>
      </c>
      <c r="AA6" s="67">
        <v>195</v>
      </c>
      <c r="AB6" s="67">
        <v>195</v>
      </c>
      <c r="AC6" s="67">
        <v>195</v>
      </c>
      <c r="AD6" s="79">
        <v>0</v>
      </c>
      <c r="AE6" s="79">
        <v>0</v>
      </c>
      <c r="AF6" s="79">
        <v>0</v>
      </c>
      <c r="AG6" s="79">
        <v>0</v>
      </c>
      <c r="AH6" s="79">
        <v>0</v>
      </c>
      <c r="AI6" s="79">
        <v>0</v>
      </c>
    </row>
    <row r="7" ht="18" customHeight="1" spans="2:35">
      <c r="B7" s="12">
        <v>2</v>
      </c>
      <c r="C7" s="16" t="s">
        <v>65</v>
      </c>
      <c r="D7" s="17">
        <v>195</v>
      </c>
      <c r="E7" s="17">
        <v>166.25</v>
      </c>
      <c r="F7" s="17">
        <v>191.19</v>
      </c>
      <c r="G7" s="17">
        <v>110.15</v>
      </c>
      <c r="H7" s="17">
        <v>200.05</v>
      </c>
      <c r="I7" s="17">
        <v>242.06</v>
      </c>
      <c r="J7" s="28">
        <v>0.002</v>
      </c>
      <c r="K7" s="28">
        <v>0.004</v>
      </c>
      <c r="L7" s="28">
        <v>0.006</v>
      </c>
      <c r="N7" s="36"/>
      <c r="O7" s="37" t="s">
        <v>37</v>
      </c>
      <c r="P7" s="38">
        <v>195</v>
      </c>
      <c r="Q7" s="64">
        <f>STDEV(D8:D9)</f>
        <v>0</v>
      </c>
      <c r="R7" s="45">
        <v>156.25</v>
      </c>
      <c r="S7" s="64">
        <f>STDEV(E8:E9)</f>
        <v>5.30330085889911</v>
      </c>
      <c r="T7" s="43">
        <v>169.665</v>
      </c>
      <c r="U7" s="65">
        <f>STDEV(F8:F9)</f>
        <v>13.4845263172275</v>
      </c>
      <c r="W7" s="66" t="s">
        <v>66</v>
      </c>
      <c r="X7" s="67">
        <v>154.375</v>
      </c>
      <c r="Y7" s="67">
        <v>156.25</v>
      </c>
      <c r="Z7" s="67">
        <v>153.75</v>
      </c>
      <c r="AA7" s="67">
        <v>158.125</v>
      </c>
      <c r="AB7" s="67">
        <v>162.5</v>
      </c>
      <c r="AC7" s="67">
        <v>155.625</v>
      </c>
      <c r="AD7" s="79">
        <v>16.7937860531805</v>
      </c>
      <c r="AE7" s="79">
        <v>5.30330085889911</v>
      </c>
      <c r="AF7" s="79">
        <v>1.76776695296637</v>
      </c>
      <c r="AG7" s="79">
        <v>0.883883476483184</v>
      </c>
      <c r="AH7" s="79">
        <v>1.76776695296637</v>
      </c>
      <c r="AI7" s="79">
        <v>0.883883476483184</v>
      </c>
    </row>
    <row r="8" ht="18" customHeight="1" spans="2:35">
      <c r="B8" s="12">
        <v>3</v>
      </c>
      <c r="C8" s="16" t="s">
        <v>67</v>
      </c>
      <c r="D8" s="17">
        <v>195</v>
      </c>
      <c r="E8" s="17">
        <v>152.5</v>
      </c>
      <c r="F8" s="17">
        <v>160.13</v>
      </c>
      <c r="G8" s="17">
        <v>110.15</v>
      </c>
      <c r="H8" s="17">
        <v>179.35</v>
      </c>
      <c r="I8" s="17">
        <v>197.29</v>
      </c>
      <c r="J8" s="28">
        <v>0.002</v>
      </c>
      <c r="K8" s="28">
        <v>0.018</v>
      </c>
      <c r="L8" s="28">
        <v>0.04</v>
      </c>
      <c r="N8" s="36"/>
      <c r="O8" s="37" t="s">
        <v>38</v>
      </c>
      <c r="P8" s="38">
        <v>195</v>
      </c>
      <c r="Q8" s="64">
        <f>STDEV(D10:D11)</f>
        <v>0</v>
      </c>
      <c r="R8" s="45">
        <v>153.75</v>
      </c>
      <c r="S8" s="64">
        <f>STDEV(E10:E11)</f>
        <v>1.76776695296637</v>
      </c>
      <c r="T8" s="43">
        <v>161.44</v>
      </c>
      <c r="U8" s="65">
        <f>STDEV(F10:F11)</f>
        <v>1.85261976670876</v>
      </c>
      <c r="W8" s="66" t="s">
        <v>68</v>
      </c>
      <c r="X8" s="67">
        <v>170.41</v>
      </c>
      <c r="Y8" s="67">
        <v>169.665</v>
      </c>
      <c r="Z8" s="67">
        <v>161.44</v>
      </c>
      <c r="AA8" s="67">
        <v>174.74</v>
      </c>
      <c r="AB8" s="67">
        <v>184.455</v>
      </c>
      <c r="AC8" s="67">
        <v>169.63</v>
      </c>
      <c r="AD8" s="79">
        <v>29.3873578261129</v>
      </c>
      <c r="AE8" s="79">
        <v>13.4845263172275</v>
      </c>
      <c r="AF8" s="79">
        <v>1.85261976670876</v>
      </c>
      <c r="AG8" s="79">
        <v>4.32749350086167</v>
      </c>
      <c r="AH8" s="79">
        <v>5.45179328294829</v>
      </c>
      <c r="AI8" s="79">
        <v>0.961665222413714</v>
      </c>
    </row>
    <row r="9" ht="18" customHeight="1" spans="2:35">
      <c r="B9" s="12">
        <v>4</v>
      </c>
      <c r="C9" s="16" t="s">
        <v>69</v>
      </c>
      <c r="D9" s="17">
        <v>195</v>
      </c>
      <c r="E9" s="17">
        <v>160</v>
      </c>
      <c r="F9" s="17">
        <v>179.2</v>
      </c>
      <c r="G9" s="17">
        <v>110.15</v>
      </c>
      <c r="H9" s="17">
        <v>220.1</v>
      </c>
      <c r="I9" s="17">
        <v>266.32</v>
      </c>
      <c r="J9" s="28">
        <v>0.002</v>
      </c>
      <c r="K9" s="28">
        <v>0.007</v>
      </c>
      <c r="L9" s="28">
        <v>0.01</v>
      </c>
      <c r="N9" s="36"/>
      <c r="O9" s="37" t="s">
        <v>39</v>
      </c>
      <c r="P9" s="38">
        <v>195</v>
      </c>
      <c r="Q9" s="64">
        <f>STDEV(D12:D13)</f>
        <v>0</v>
      </c>
      <c r="R9" s="45">
        <v>158.125</v>
      </c>
      <c r="S9" s="64">
        <f>STDEV(E12:E13)</f>
        <v>0.883883476483184</v>
      </c>
      <c r="T9" s="43">
        <v>174.74</v>
      </c>
      <c r="U9" s="65">
        <f>STDEV(F12:F13)</f>
        <v>4.32749350086167</v>
      </c>
      <c r="X9" s="68">
        <f t="shared" ref="X9:AC9" si="0">AVERAGE(X6:X8)</f>
        <v>173.261666666667</v>
      </c>
      <c r="Y9" s="68">
        <f t="shared" si="0"/>
        <v>173.638333333333</v>
      </c>
      <c r="Z9" s="68">
        <f t="shared" si="0"/>
        <v>170.063333333333</v>
      </c>
      <c r="AA9" s="68">
        <f t="shared" si="0"/>
        <v>175.955</v>
      </c>
      <c r="AB9" s="68">
        <f t="shared" si="0"/>
        <v>180.651666666667</v>
      </c>
      <c r="AC9" s="68">
        <f t="shared" si="0"/>
        <v>173.418333333333</v>
      </c>
      <c r="AD9" s="68">
        <f>STDEV(D6:F7)</f>
        <v>23.7505144505686</v>
      </c>
      <c r="AE9" s="68">
        <f>STDEV(D8:F9)</f>
        <v>18.7557035769567</v>
      </c>
      <c r="AF9" s="68">
        <f>STDEV(D10:F11)</f>
        <v>19.6530167319592</v>
      </c>
      <c r="AG9" s="68">
        <f>STDEV(D12:F13)</f>
        <v>16.6355207312546</v>
      </c>
      <c r="AH9" s="68">
        <f>STDEV(D14:F15)</f>
        <v>15.0498709850506</v>
      </c>
      <c r="AI9" s="68">
        <f>STDEV(D16:F17)</f>
        <v>17.8614169837297</v>
      </c>
    </row>
    <row r="10" ht="18" customHeight="1" spans="2:35">
      <c r="B10" s="12">
        <v>5</v>
      </c>
      <c r="C10" s="16" t="s">
        <v>70</v>
      </c>
      <c r="D10" s="17">
        <v>195</v>
      </c>
      <c r="E10" s="17">
        <v>155</v>
      </c>
      <c r="F10" s="17">
        <v>162.75</v>
      </c>
      <c r="G10" s="17">
        <v>110.15</v>
      </c>
      <c r="H10" s="17">
        <v>186.7</v>
      </c>
      <c r="I10" s="17">
        <v>214.71</v>
      </c>
      <c r="J10" s="28">
        <v>0.002</v>
      </c>
      <c r="K10" s="28">
        <v>0.016</v>
      </c>
      <c r="L10" s="28">
        <v>0.031</v>
      </c>
      <c r="N10" s="36"/>
      <c r="O10" s="37" t="s">
        <v>40</v>
      </c>
      <c r="P10" s="38">
        <v>195</v>
      </c>
      <c r="Q10" s="64">
        <f>STDEV(D14:D15)</f>
        <v>0</v>
      </c>
      <c r="R10" s="45">
        <v>162.5</v>
      </c>
      <c r="S10" s="64">
        <f>STDEV(E14:E15)</f>
        <v>1.76776695296637</v>
      </c>
      <c r="T10" s="43">
        <v>184.455</v>
      </c>
      <c r="U10" s="65">
        <f>STDEV(F14:F15)</f>
        <v>5.45179328294829</v>
      </c>
      <c r="X10" s="68">
        <v>173.261666666667</v>
      </c>
      <c r="Y10" s="68">
        <v>173.638333333333</v>
      </c>
      <c r="Z10" s="68">
        <v>170.063333333333</v>
      </c>
      <c r="AA10" s="68">
        <v>175.955</v>
      </c>
      <c r="AB10" s="68">
        <v>180.651666666667</v>
      </c>
      <c r="AC10" s="68">
        <v>173.418333333333</v>
      </c>
      <c r="AD10" s="68">
        <f>MIN(D6:F7)</f>
        <v>142.5</v>
      </c>
      <c r="AE10" s="68">
        <f>MIN(D8:F9)</f>
        <v>152.5</v>
      </c>
      <c r="AF10" s="68">
        <f>MIN(D10:F11)</f>
        <v>152.5</v>
      </c>
      <c r="AG10" s="68">
        <f>MIN(D12:F13)</f>
        <v>157.5</v>
      </c>
      <c r="AH10" s="68">
        <f>MIN(D14:F15)</f>
        <v>161.25</v>
      </c>
      <c r="AI10" s="68">
        <f>MIN(D16:F17)</f>
        <v>155</v>
      </c>
    </row>
    <row r="11" ht="18" customHeight="1" spans="2:35">
      <c r="B11" s="12">
        <v>6</v>
      </c>
      <c r="C11" s="16" t="s">
        <v>71</v>
      </c>
      <c r="D11" s="17">
        <v>195</v>
      </c>
      <c r="E11" s="17">
        <v>152.5</v>
      </c>
      <c r="F11" s="17">
        <v>160.13</v>
      </c>
      <c r="G11" s="17">
        <v>110.15</v>
      </c>
      <c r="H11" s="17">
        <v>186.15</v>
      </c>
      <c r="I11" s="17">
        <v>204.77</v>
      </c>
      <c r="J11" s="28">
        <v>0.002</v>
      </c>
      <c r="K11" s="28">
        <v>0.018</v>
      </c>
      <c r="L11" s="28">
        <v>0.041</v>
      </c>
      <c r="N11" s="39"/>
      <c r="O11" s="40" t="s">
        <v>41</v>
      </c>
      <c r="P11" s="41">
        <v>195</v>
      </c>
      <c r="Q11" s="69">
        <f>STDEV(D16:D17)</f>
        <v>0</v>
      </c>
      <c r="R11" s="47">
        <v>155.625</v>
      </c>
      <c r="S11" s="69">
        <f>STDEV(E16:E17)</f>
        <v>0.883883476483184</v>
      </c>
      <c r="T11" s="47">
        <v>169.63</v>
      </c>
      <c r="U11" s="70">
        <f>STDEV(F16:F17)</f>
        <v>0.961665222413714</v>
      </c>
      <c r="AD11" s="68">
        <f>MAX(D6:F7)</f>
        <v>195</v>
      </c>
      <c r="AE11" s="68">
        <f>MAX(D8:F9)</f>
        <v>195</v>
      </c>
      <c r="AF11" s="68">
        <f>MAX(D10:F11)</f>
        <v>195</v>
      </c>
      <c r="AG11" s="68">
        <f>MAX(D12:F13)</f>
        <v>195</v>
      </c>
      <c r="AH11" s="68">
        <f>MAX(D14:F15)</f>
        <v>195</v>
      </c>
      <c r="AI11" s="68">
        <f>MAX(D16:F17)</f>
        <v>195</v>
      </c>
    </row>
    <row r="12" ht="18" customHeight="1" spans="2:21">
      <c r="B12" s="12">
        <v>7</v>
      </c>
      <c r="C12" s="16" t="s">
        <v>72</v>
      </c>
      <c r="D12" s="17">
        <v>195</v>
      </c>
      <c r="E12" s="17">
        <v>157.5</v>
      </c>
      <c r="F12" s="17">
        <v>171.68</v>
      </c>
      <c r="G12" s="17">
        <v>110.15</v>
      </c>
      <c r="H12" s="17">
        <v>190.9</v>
      </c>
      <c r="I12" s="17">
        <v>219.54</v>
      </c>
      <c r="J12" s="28">
        <v>0.002</v>
      </c>
      <c r="K12" s="28">
        <v>0.013</v>
      </c>
      <c r="L12" s="28">
        <v>0.021</v>
      </c>
      <c r="N12" s="33" t="s">
        <v>54</v>
      </c>
      <c r="O12" s="42" t="s">
        <v>36</v>
      </c>
      <c r="P12" s="43">
        <v>110.15</v>
      </c>
      <c r="Q12" s="64">
        <f>STDEV(G6:G7)</f>
        <v>0</v>
      </c>
      <c r="R12" s="43">
        <v>184.45</v>
      </c>
      <c r="S12" s="64">
        <f>STDEV(H6:H7)</f>
        <v>22.0617315730203</v>
      </c>
      <c r="T12" s="43">
        <v>213.9</v>
      </c>
      <c r="U12" s="71">
        <f>STDEV(I6:I7)</f>
        <v>39.8242539164264</v>
      </c>
    </row>
    <row r="13" ht="18" customHeight="1" spans="2:21">
      <c r="B13" s="12">
        <v>8</v>
      </c>
      <c r="C13" s="16" t="s">
        <v>73</v>
      </c>
      <c r="D13" s="17">
        <v>195</v>
      </c>
      <c r="E13" s="17">
        <v>158.75</v>
      </c>
      <c r="F13" s="17">
        <v>177.8</v>
      </c>
      <c r="G13" s="17">
        <v>110.15</v>
      </c>
      <c r="H13" s="17">
        <v>195.45</v>
      </c>
      <c r="I13" s="17">
        <v>224.77</v>
      </c>
      <c r="J13" s="28">
        <v>0.002</v>
      </c>
      <c r="K13" s="28">
        <v>0.011</v>
      </c>
      <c r="L13" s="28">
        <v>0.018</v>
      </c>
      <c r="N13" s="36"/>
      <c r="O13" s="44" t="s">
        <v>37</v>
      </c>
      <c r="P13" s="45">
        <v>110.15</v>
      </c>
      <c r="Q13" s="64">
        <f>STDEV(G8:G9)</f>
        <v>0</v>
      </c>
      <c r="R13" s="45">
        <v>199.725</v>
      </c>
      <c r="S13" s="64">
        <f>STDEV(H8:H9)</f>
        <v>28.8146013333518</v>
      </c>
      <c r="T13" s="43">
        <v>231.805</v>
      </c>
      <c r="U13" s="71">
        <f>STDEV(I8:I9)</f>
        <v>48.8115811053074</v>
      </c>
    </row>
    <row r="14" ht="18" customHeight="1" spans="2:35">
      <c r="B14" s="12">
        <v>9</v>
      </c>
      <c r="C14" s="16" t="s">
        <v>74</v>
      </c>
      <c r="D14" s="17">
        <v>195</v>
      </c>
      <c r="E14" s="17">
        <v>161.25</v>
      </c>
      <c r="F14" s="17">
        <v>180.6</v>
      </c>
      <c r="G14" s="17">
        <v>110.15</v>
      </c>
      <c r="H14" s="17">
        <v>228.45</v>
      </c>
      <c r="I14" s="17">
        <v>276.42</v>
      </c>
      <c r="J14" s="28">
        <v>0.002</v>
      </c>
      <c r="K14" s="28">
        <v>0.007</v>
      </c>
      <c r="L14" s="28">
        <v>0.012</v>
      </c>
      <c r="N14" s="36"/>
      <c r="O14" s="44" t="s">
        <v>38</v>
      </c>
      <c r="P14" s="45">
        <v>110.15</v>
      </c>
      <c r="Q14" s="64">
        <f>STDEV(G10:G11)</f>
        <v>0</v>
      </c>
      <c r="R14" s="45">
        <v>186.425</v>
      </c>
      <c r="S14" s="64">
        <f>STDEV(H10:H11)</f>
        <v>0.388908729652589</v>
      </c>
      <c r="T14" s="43">
        <v>209.74</v>
      </c>
      <c r="U14" s="71">
        <f>STDEV(I10:I11)</f>
        <v>7.02864140499428</v>
      </c>
      <c r="W14" s="72" t="s">
        <v>75</v>
      </c>
      <c r="X14" s="60" t="s">
        <v>58</v>
      </c>
      <c r="Y14" s="60"/>
      <c r="Z14" s="60"/>
      <c r="AA14" s="60"/>
      <c r="AB14" s="60"/>
      <c r="AC14" s="60"/>
      <c r="AD14" s="60" t="s">
        <v>35</v>
      </c>
      <c r="AE14" s="60"/>
      <c r="AF14" s="60"/>
      <c r="AG14" s="60"/>
      <c r="AH14" s="60"/>
      <c r="AI14" s="60"/>
    </row>
    <row r="15" ht="18" customHeight="1" spans="2:35">
      <c r="B15" s="12">
        <v>10</v>
      </c>
      <c r="C15" s="16" t="s">
        <v>76</v>
      </c>
      <c r="D15" s="17">
        <v>195</v>
      </c>
      <c r="E15" s="17">
        <v>163.75</v>
      </c>
      <c r="F15" s="17">
        <v>188.31</v>
      </c>
      <c r="G15" s="17">
        <v>110.15</v>
      </c>
      <c r="H15" s="17">
        <v>239.5</v>
      </c>
      <c r="I15" s="17">
        <v>289.8</v>
      </c>
      <c r="J15" s="28">
        <v>0.002</v>
      </c>
      <c r="K15" s="28">
        <v>0.004</v>
      </c>
      <c r="L15" s="28">
        <v>0.006</v>
      </c>
      <c r="N15" s="36"/>
      <c r="O15" s="44" t="s">
        <v>39</v>
      </c>
      <c r="P15" s="45">
        <v>110.15</v>
      </c>
      <c r="Q15" s="64">
        <f>STDEV(G12:G13)</f>
        <v>0</v>
      </c>
      <c r="R15" s="45">
        <v>193.175</v>
      </c>
      <c r="S15" s="64">
        <f>STDEV(H12:H13)</f>
        <v>3.21733585439878</v>
      </c>
      <c r="T15" s="43">
        <v>222.155</v>
      </c>
      <c r="U15" s="71">
        <f>STDEV(I12:I13)</f>
        <v>3.69816846560566</v>
      </c>
      <c r="W15" s="73"/>
      <c r="X15" s="60" t="s">
        <v>36</v>
      </c>
      <c r="Y15" s="60" t="s">
        <v>37</v>
      </c>
      <c r="Z15" s="60" t="s">
        <v>38</v>
      </c>
      <c r="AA15" s="60" t="s">
        <v>39</v>
      </c>
      <c r="AB15" s="60" t="s">
        <v>40</v>
      </c>
      <c r="AC15" s="60" t="s">
        <v>41</v>
      </c>
      <c r="AD15" s="60" t="s">
        <v>36</v>
      </c>
      <c r="AE15" s="60" t="s">
        <v>37</v>
      </c>
      <c r="AF15" s="60" t="s">
        <v>38</v>
      </c>
      <c r="AG15" s="60" t="s">
        <v>39</v>
      </c>
      <c r="AH15" s="60" t="s">
        <v>40</v>
      </c>
      <c r="AI15" s="60" t="s">
        <v>41</v>
      </c>
    </row>
    <row r="16" ht="18" customHeight="1" spans="2:35">
      <c r="B16" s="12">
        <v>11</v>
      </c>
      <c r="C16" s="16" t="s">
        <v>77</v>
      </c>
      <c r="D16" s="17">
        <v>195</v>
      </c>
      <c r="E16" s="17">
        <v>155</v>
      </c>
      <c r="F16" s="17">
        <v>168.95</v>
      </c>
      <c r="G16" s="17">
        <v>110.15</v>
      </c>
      <c r="H16" s="17">
        <v>191.15</v>
      </c>
      <c r="I16" s="17">
        <v>219.82</v>
      </c>
      <c r="J16" s="28">
        <v>0.002</v>
      </c>
      <c r="K16" s="28">
        <v>0.014</v>
      </c>
      <c r="L16" s="28">
        <v>0.027</v>
      </c>
      <c r="N16" s="36"/>
      <c r="O16" s="44" t="s">
        <v>40</v>
      </c>
      <c r="P16" s="45">
        <v>110.15</v>
      </c>
      <c r="Q16" s="64">
        <f>STDEV(G14:G15)</f>
        <v>0</v>
      </c>
      <c r="R16" s="45">
        <v>233.975</v>
      </c>
      <c r="S16" s="64">
        <f>STDEV(H14:H15)</f>
        <v>7.81352993211136</v>
      </c>
      <c r="T16" s="43">
        <v>283.11</v>
      </c>
      <c r="U16" s="71">
        <f>STDEV(I14:I15)</f>
        <v>9.461088732276</v>
      </c>
      <c r="W16" s="66" t="s">
        <v>64</v>
      </c>
      <c r="X16" s="67">
        <v>110.15</v>
      </c>
      <c r="Y16" s="67">
        <v>110.15</v>
      </c>
      <c r="Z16" s="67">
        <v>110.15</v>
      </c>
      <c r="AA16" s="67">
        <v>110.15</v>
      </c>
      <c r="AB16" s="67">
        <v>110.15</v>
      </c>
      <c r="AC16" s="67">
        <v>110.15</v>
      </c>
      <c r="AD16" s="80">
        <v>0</v>
      </c>
      <c r="AE16" s="80">
        <v>0</v>
      </c>
      <c r="AF16" s="80">
        <v>0</v>
      </c>
      <c r="AG16" s="80">
        <v>0</v>
      </c>
      <c r="AH16" s="80">
        <v>0</v>
      </c>
      <c r="AI16" s="80">
        <v>0</v>
      </c>
    </row>
    <row r="17" ht="18" customHeight="1" spans="2:35">
      <c r="B17" s="12">
        <v>12</v>
      </c>
      <c r="C17" s="16" t="s">
        <v>78</v>
      </c>
      <c r="D17" s="17">
        <v>195</v>
      </c>
      <c r="E17" s="17">
        <v>156.25</v>
      </c>
      <c r="F17" s="17">
        <v>170.31</v>
      </c>
      <c r="G17" s="17">
        <v>110.15</v>
      </c>
      <c r="H17" s="17">
        <v>201.2</v>
      </c>
      <c r="I17" s="17">
        <v>243.45</v>
      </c>
      <c r="J17" s="28">
        <v>0.002</v>
      </c>
      <c r="K17" s="28">
        <v>0.013</v>
      </c>
      <c r="L17" s="28">
        <v>0.025</v>
      </c>
      <c r="N17" s="39"/>
      <c r="O17" s="46" t="s">
        <v>41</v>
      </c>
      <c r="P17" s="47">
        <v>110.15</v>
      </c>
      <c r="Q17" s="69">
        <f>STDEV(G16:G17)</f>
        <v>0</v>
      </c>
      <c r="R17" s="47">
        <v>196.175</v>
      </c>
      <c r="S17" s="69">
        <f>STDEV(H16:H17)</f>
        <v>7.10642315092479</v>
      </c>
      <c r="T17" s="47">
        <v>231.635</v>
      </c>
      <c r="U17" s="74">
        <f>STDEV(I16:I17)</f>
        <v>16.7089332394381</v>
      </c>
      <c r="W17" s="66" t="s">
        <v>66</v>
      </c>
      <c r="X17" s="67">
        <v>184.45</v>
      </c>
      <c r="Y17" s="67">
        <v>199.725</v>
      </c>
      <c r="Z17" s="67">
        <v>186.425</v>
      </c>
      <c r="AA17" s="67">
        <v>193.175</v>
      </c>
      <c r="AB17" s="67">
        <v>233.975</v>
      </c>
      <c r="AC17" s="67">
        <v>196.175</v>
      </c>
      <c r="AD17" s="80">
        <v>22.0617315730203</v>
      </c>
      <c r="AE17" s="80">
        <v>28.8146013333518</v>
      </c>
      <c r="AF17" s="80">
        <v>0.388908729652589</v>
      </c>
      <c r="AG17" s="80">
        <v>3.21733585439878</v>
      </c>
      <c r="AH17" s="80">
        <v>7.81352993211136</v>
      </c>
      <c r="AI17" s="80">
        <v>7.10642315092479</v>
      </c>
    </row>
    <row r="18" ht="15.75" spans="2:35">
      <c r="B18" s="12" t="s">
        <v>79</v>
      </c>
      <c r="C18" s="12"/>
      <c r="D18" s="18" t="s">
        <v>80</v>
      </c>
      <c r="E18" s="19"/>
      <c r="F18" s="20"/>
      <c r="G18" s="18" t="s">
        <v>81</v>
      </c>
      <c r="H18" s="19"/>
      <c r="I18" s="20"/>
      <c r="J18" s="18" t="s">
        <v>82</v>
      </c>
      <c r="K18" s="19"/>
      <c r="L18" s="20"/>
      <c r="N18" s="33" t="s">
        <v>83</v>
      </c>
      <c r="O18" s="48" t="s">
        <v>36</v>
      </c>
      <c r="P18" s="49">
        <v>0.002</v>
      </c>
      <c r="Q18" s="64">
        <f>STDEV(J6:J7)</f>
        <v>0</v>
      </c>
      <c r="R18" s="49">
        <v>0.0125</v>
      </c>
      <c r="S18" s="75">
        <f>STDEV(K6:K7)</f>
        <v>0.0120208152801713</v>
      </c>
      <c r="T18" s="49">
        <v>0.027</v>
      </c>
      <c r="U18" s="65">
        <f>STDEV(L6:L7)</f>
        <v>0.029698484809835</v>
      </c>
      <c r="W18" s="66" t="s">
        <v>68</v>
      </c>
      <c r="X18" s="67">
        <v>213.9</v>
      </c>
      <c r="Y18" s="67">
        <v>231.805</v>
      </c>
      <c r="Z18" s="67">
        <v>209.74</v>
      </c>
      <c r="AA18" s="67">
        <v>222.155</v>
      </c>
      <c r="AB18" s="67">
        <v>283.11</v>
      </c>
      <c r="AC18" s="67">
        <v>231.635</v>
      </c>
      <c r="AD18" s="80">
        <v>39.8242539164264</v>
      </c>
      <c r="AE18" s="80">
        <v>48.8115811053074</v>
      </c>
      <c r="AF18" s="80">
        <v>7.02864140499428</v>
      </c>
      <c r="AG18" s="80">
        <v>3.69816846560566</v>
      </c>
      <c r="AH18" s="80">
        <v>9.461088732276</v>
      </c>
      <c r="AI18" s="80">
        <v>16.7089332394381</v>
      </c>
    </row>
    <row r="19" ht="15.75" spans="14:35">
      <c r="N19" s="36"/>
      <c r="O19" s="50" t="s">
        <v>37</v>
      </c>
      <c r="P19" s="51">
        <v>0.002</v>
      </c>
      <c r="Q19" s="64">
        <f>STDEV(J8:J9)</f>
        <v>0</v>
      </c>
      <c r="R19" s="51">
        <v>0.0125</v>
      </c>
      <c r="S19" s="75">
        <f>STDEV(K8:K9)</f>
        <v>0.00777817459305202</v>
      </c>
      <c r="T19" s="49">
        <v>0.025</v>
      </c>
      <c r="U19" s="65">
        <f>STDEV(L8:L9)</f>
        <v>0.0212132034355964</v>
      </c>
      <c r="X19" s="68">
        <f t="shared" ref="X19:AC19" si="1">AVERAGE(X16:X18)</f>
        <v>169.5</v>
      </c>
      <c r="Y19" s="68">
        <f t="shared" si="1"/>
        <v>180.56</v>
      </c>
      <c r="Z19" s="68">
        <f t="shared" si="1"/>
        <v>168.771666666667</v>
      </c>
      <c r="AA19" s="68">
        <f t="shared" si="1"/>
        <v>175.16</v>
      </c>
      <c r="AB19" s="68">
        <f t="shared" si="1"/>
        <v>209.078333333333</v>
      </c>
      <c r="AC19" s="68">
        <f t="shared" si="1"/>
        <v>179.32</v>
      </c>
      <c r="AD19" s="68">
        <f>STDEV(G6:I7)</f>
        <v>51.9754965344248</v>
      </c>
      <c r="AE19" s="68">
        <f>STDEV(G8:I9)</f>
        <v>61.8298995632372</v>
      </c>
      <c r="AF19" s="68">
        <f>STDEV(G10:I11)</f>
        <v>46.6961276410225</v>
      </c>
      <c r="AG19" s="68">
        <f>STDEV(G12:I13)</f>
        <v>52.0437669658913</v>
      </c>
      <c r="AH19" s="68">
        <f>STDEV(G14:I15)</f>
        <v>79.9065167346611</v>
      </c>
      <c r="AI19" s="68">
        <f>STDEV(G16:I17)</f>
        <v>56.4633828246236</v>
      </c>
    </row>
    <row r="20" ht="15.75" spans="2:35">
      <c r="B20" s="2" t="s">
        <v>50</v>
      </c>
      <c r="C20" s="3" t="s">
        <v>51</v>
      </c>
      <c r="D20" s="21" t="s">
        <v>52</v>
      </c>
      <c r="E20" s="21"/>
      <c r="F20" s="21"/>
      <c r="G20" s="21"/>
      <c r="H20" s="21"/>
      <c r="I20" s="21"/>
      <c r="J20" s="21"/>
      <c r="K20" s="21"/>
      <c r="L20" s="21"/>
      <c r="N20" s="36"/>
      <c r="O20" s="50" t="s">
        <v>38</v>
      </c>
      <c r="P20" s="51">
        <v>0.002</v>
      </c>
      <c r="Q20" s="64">
        <f>STDEV(J10:J11)</f>
        <v>0</v>
      </c>
      <c r="R20" s="51">
        <v>0.017</v>
      </c>
      <c r="S20" s="75">
        <f>STDEV(K10:K11)</f>
        <v>0.00141421356237309</v>
      </c>
      <c r="T20" s="49">
        <v>0.036</v>
      </c>
      <c r="U20" s="65">
        <f>STDEV(L10:L11)</f>
        <v>0.00707106781186548</v>
      </c>
      <c r="X20" s="68">
        <v>169.5</v>
      </c>
      <c r="Y20" s="68">
        <v>180.56</v>
      </c>
      <c r="Z20" s="68">
        <v>168.771666666667</v>
      </c>
      <c r="AA20" s="68">
        <v>175.16</v>
      </c>
      <c r="AB20" s="68">
        <v>209.078333333333</v>
      </c>
      <c r="AC20" s="68">
        <v>179.32</v>
      </c>
      <c r="AD20" s="68">
        <f>MIN(G6:I7)</f>
        <v>110.15</v>
      </c>
      <c r="AE20" s="68">
        <f>MIN(G8:I9)</f>
        <v>110.15</v>
      </c>
      <c r="AF20" s="81">
        <f>MIN(G10:I11)</f>
        <v>110.15</v>
      </c>
      <c r="AG20" s="81">
        <f>MIN(G12:I13)</f>
        <v>110.15</v>
      </c>
      <c r="AH20" s="1">
        <f>MIN(G14:I15)</f>
        <v>110.15</v>
      </c>
      <c r="AI20" s="1">
        <f>MIN(G16:I17)</f>
        <v>110.15</v>
      </c>
    </row>
    <row r="21" ht="15.75" spans="2:35">
      <c r="B21" s="2"/>
      <c r="C21" s="6"/>
      <c r="D21" s="7" t="s">
        <v>53</v>
      </c>
      <c r="E21" s="8"/>
      <c r="F21" s="9"/>
      <c r="G21" s="10" t="s">
        <v>54</v>
      </c>
      <c r="H21" s="11"/>
      <c r="I21" s="29"/>
      <c r="J21" s="10" t="s">
        <v>55</v>
      </c>
      <c r="K21" s="11"/>
      <c r="L21" s="29"/>
      <c r="N21" s="36"/>
      <c r="O21" s="50" t="s">
        <v>39</v>
      </c>
      <c r="P21" s="51">
        <v>0.002</v>
      </c>
      <c r="Q21" s="64">
        <f>STDEV(J12:J13)</f>
        <v>0</v>
      </c>
      <c r="R21" s="51">
        <v>0.012</v>
      </c>
      <c r="S21" s="75">
        <f>STDEV(K12:K13)</f>
        <v>0.0014142135623731</v>
      </c>
      <c r="T21" s="49">
        <v>0.0195</v>
      </c>
      <c r="U21" s="65">
        <f>STDEV(L12:L13)</f>
        <v>0.00212132034355964</v>
      </c>
      <c r="AD21" s="68">
        <f>MAX(G6:I7)</f>
        <v>242.06</v>
      </c>
      <c r="AE21" s="68">
        <f>MAX(G8:I9)</f>
        <v>266.32</v>
      </c>
      <c r="AF21" s="81">
        <f>MAX(G10:I11)</f>
        <v>214.71</v>
      </c>
      <c r="AG21" s="81">
        <f>MAX(G12:I13)</f>
        <v>224.77</v>
      </c>
      <c r="AH21" s="68">
        <f>MAX(G14:I15)</f>
        <v>289.8</v>
      </c>
      <c r="AI21" s="1">
        <f>MAX(G16:I17)</f>
        <v>243.45</v>
      </c>
    </row>
    <row r="22" ht="15.75" spans="2:21">
      <c r="B22" s="2"/>
      <c r="C22" s="12"/>
      <c r="D22" s="13" t="s">
        <v>56</v>
      </c>
      <c r="E22" s="14"/>
      <c r="F22" s="15"/>
      <c r="G22" s="13" t="s">
        <v>56</v>
      </c>
      <c r="H22" s="14"/>
      <c r="I22" s="15"/>
      <c r="J22" s="13" t="s">
        <v>56</v>
      </c>
      <c r="K22" s="14"/>
      <c r="L22" s="15"/>
      <c r="N22" s="36"/>
      <c r="O22" s="50" t="s">
        <v>40</v>
      </c>
      <c r="P22" s="51">
        <v>0.002</v>
      </c>
      <c r="Q22" s="64">
        <f>STDEV(J14:J15)</f>
        <v>0</v>
      </c>
      <c r="R22" s="51">
        <v>0.0055</v>
      </c>
      <c r="S22" s="75">
        <f>STDEV(K14:K15)</f>
        <v>0.00212132034355964</v>
      </c>
      <c r="T22" s="49">
        <v>0.009</v>
      </c>
      <c r="U22" s="65">
        <f>STDEV(L14:L15)</f>
        <v>0.00424264068711928</v>
      </c>
    </row>
    <row r="23" ht="15.75" spans="2:21">
      <c r="B23" s="12"/>
      <c r="C23" s="16"/>
      <c r="D23" s="22" t="s">
        <v>59</v>
      </c>
      <c r="E23" s="22" t="s">
        <v>60</v>
      </c>
      <c r="F23" s="22" t="s">
        <v>61</v>
      </c>
      <c r="G23" s="22" t="s">
        <v>59</v>
      </c>
      <c r="H23" s="22" t="s">
        <v>60</v>
      </c>
      <c r="I23" s="22" t="s">
        <v>61</v>
      </c>
      <c r="J23" s="22" t="s">
        <v>59</v>
      </c>
      <c r="K23" s="22" t="s">
        <v>60</v>
      </c>
      <c r="L23" s="22" t="s">
        <v>61</v>
      </c>
      <c r="N23" s="39"/>
      <c r="O23" s="52" t="s">
        <v>41</v>
      </c>
      <c r="P23" s="53">
        <v>0.002</v>
      </c>
      <c r="Q23" s="69">
        <f>STDEV(J16:J17)</f>
        <v>0</v>
      </c>
      <c r="R23" s="53">
        <v>0.0135</v>
      </c>
      <c r="S23" s="76">
        <f>STDEV(K16:K17)</f>
        <v>0.000707106781186548</v>
      </c>
      <c r="T23" s="53">
        <v>0.026</v>
      </c>
      <c r="U23" s="70">
        <f>STDEV(L16:L17)</f>
        <v>0.00141421356237309</v>
      </c>
    </row>
    <row r="24" ht="15.75" spans="2:12">
      <c r="B24" s="12">
        <v>1</v>
      </c>
      <c r="C24" s="23" t="s">
        <v>36</v>
      </c>
      <c r="D24" s="24">
        <f>AVERAGE(D6:D7)</f>
        <v>195</v>
      </c>
      <c r="E24" s="24">
        <f>AVERAGE(E6:E7)</f>
        <v>154.375</v>
      </c>
      <c r="F24" s="24">
        <f>AVERAGE(F6:F7)</f>
        <v>170.41</v>
      </c>
      <c r="G24" s="24">
        <f t="shared" ref="G24:L24" si="2">AVERAGE(G6:G7)</f>
        <v>110.15</v>
      </c>
      <c r="H24" s="24">
        <f t="shared" si="2"/>
        <v>184.45</v>
      </c>
      <c r="I24" s="24">
        <f t="shared" si="2"/>
        <v>213.9</v>
      </c>
      <c r="J24" s="54">
        <f t="shared" si="2"/>
        <v>0.002</v>
      </c>
      <c r="K24" s="54">
        <f t="shared" si="2"/>
        <v>0.0125</v>
      </c>
      <c r="L24" s="54">
        <f t="shared" si="2"/>
        <v>0.027</v>
      </c>
    </row>
    <row r="25" ht="15.75" spans="2:12">
      <c r="B25" s="12">
        <v>2</v>
      </c>
      <c r="C25" s="16"/>
      <c r="D25" s="17"/>
      <c r="E25" s="17"/>
      <c r="F25" s="17"/>
      <c r="G25" s="17"/>
      <c r="H25" s="17"/>
      <c r="I25" s="17"/>
      <c r="J25" s="28"/>
      <c r="K25" s="28"/>
      <c r="L25" s="28"/>
    </row>
    <row r="26" ht="15.75" spans="2:12">
      <c r="B26" s="12">
        <v>3</v>
      </c>
      <c r="C26" s="23" t="s">
        <v>37</v>
      </c>
      <c r="D26" s="24">
        <f>AVERAGE(D8:D9)</f>
        <v>195</v>
      </c>
      <c r="E26" s="24">
        <f>AVERAGE(E8:E9)</f>
        <v>156.25</v>
      </c>
      <c r="F26" s="24">
        <f>AVERAGE(F8:F9)</f>
        <v>169.665</v>
      </c>
      <c r="G26" s="24">
        <f t="shared" ref="G26:L26" si="3">AVERAGE(G8:G9)</f>
        <v>110.15</v>
      </c>
      <c r="H26" s="24">
        <f t="shared" si="3"/>
        <v>199.725</v>
      </c>
      <c r="I26" s="24">
        <f t="shared" si="3"/>
        <v>231.805</v>
      </c>
      <c r="J26" s="54">
        <f t="shared" si="3"/>
        <v>0.002</v>
      </c>
      <c r="K26" s="54">
        <f t="shared" si="3"/>
        <v>0.0125</v>
      </c>
      <c r="L26" s="54">
        <f t="shared" si="3"/>
        <v>0.025</v>
      </c>
    </row>
    <row r="27" ht="15.75" spans="2:12">
      <c r="B27" s="12">
        <v>4</v>
      </c>
      <c r="C27" s="16"/>
      <c r="D27" s="17"/>
      <c r="E27" s="17"/>
      <c r="F27" s="17"/>
      <c r="G27" s="17"/>
      <c r="H27" s="17"/>
      <c r="I27" s="17"/>
      <c r="J27" s="28"/>
      <c r="K27" s="28"/>
      <c r="L27" s="28"/>
    </row>
    <row r="28" ht="15.75" spans="2:35">
      <c r="B28" s="12">
        <v>5</v>
      </c>
      <c r="C28" s="23" t="s">
        <v>38</v>
      </c>
      <c r="D28" s="24">
        <f>AVERAGE(D10:D11)</f>
        <v>195</v>
      </c>
      <c r="E28" s="24">
        <f>AVERAGE(E10:E11)</f>
        <v>153.75</v>
      </c>
      <c r="F28" s="24">
        <f>AVERAGE(F10:F11)</f>
        <v>161.44</v>
      </c>
      <c r="G28" s="24">
        <f t="shared" ref="G28:L28" si="4">AVERAGE(G10:G11)</f>
        <v>110.15</v>
      </c>
      <c r="H28" s="24">
        <f t="shared" si="4"/>
        <v>186.425</v>
      </c>
      <c r="I28" s="24">
        <f t="shared" si="4"/>
        <v>209.74</v>
      </c>
      <c r="J28" s="54">
        <f t="shared" si="4"/>
        <v>0.002</v>
      </c>
      <c r="K28" s="54">
        <f t="shared" si="4"/>
        <v>0.017</v>
      </c>
      <c r="L28" s="54">
        <f t="shared" si="4"/>
        <v>0.036</v>
      </c>
      <c r="W28" s="72" t="s">
        <v>84</v>
      </c>
      <c r="X28" s="60" t="s">
        <v>58</v>
      </c>
      <c r="Y28" s="60"/>
      <c r="Z28" s="60"/>
      <c r="AA28" s="60"/>
      <c r="AB28" s="60"/>
      <c r="AC28" s="60"/>
      <c r="AD28" s="60" t="s">
        <v>35</v>
      </c>
      <c r="AE28" s="60"/>
      <c r="AF28" s="60"/>
      <c r="AG28" s="60"/>
      <c r="AH28" s="60"/>
      <c r="AI28" s="60"/>
    </row>
    <row r="29" ht="15.75" spans="2:35">
      <c r="B29" s="12">
        <v>6</v>
      </c>
      <c r="C29" s="16"/>
      <c r="D29" s="17"/>
      <c r="E29" s="17"/>
      <c r="F29" s="17"/>
      <c r="G29" s="17"/>
      <c r="H29" s="17"/>
      <c r="I29" s="17"/>
      <c r="J29" s="28"/>
      <c r="K29" s="28"/>
      <c r="L29" s="28"/>
      <c r="W29" s="73"/>
      <c r="X29" s="60" t="s">
        <v>36</v>
      </c>
      <c r="Y29" s="60" t="s">
        <v>37</v>
      </c>
      <c r="Z29" s="60" t="s">
        <v>38</v>
      </c>
      <c r="AA29" s="60" t="s">
        <v>39</v>
      </c>
      <c r="AB29" s="60" t="s">
        <v>40</v>
      </c>
      <c r="AC29" s="60" t="s">
        <v>41</v>
      </c>
      <c r="AD29" s="60" t="s">
        <v>36</v>
      </c>
      <c r="AE29" s="60" t="s">
        <v>37</v>
      </c>
      <c r="AF29" s="60" t="s">
        <v>38</v>
      </c>
      <c r="AG29" s="60" t="s">
        <v>39</v>
      </c>
      <c r="AH29" s="60" t="s">
        <v>40</v>
      </c>
      <c r="AI29" s="60" t="s">
        <v>41</v>
      </c>
    </row>
    <row r="30" ht="15.75" spans="2:35">
      <c r="B30" s="12">
        <v>7</v>
      </c>
      <c r="C30" s="23" t="s">
        <v>39</v>
      </c>
      <c r="D30" s="24">
        <f>AVERAGE(D12:D13)</f>
        <v>195</v>
      </c>
      <c r="E30" s="24">
        <f>AVERAGE(E12:E13)</f>
        <v>158.125</v>
      </c>
      <c r="F30" s="24">
        <f>AVERAGE(F12:F13)</f>
        <v>174.74</v>
      </c>
      <c r="G30" s="24">
        <f t="shared" ref="G30:L30" si="5">AVERAGE(G12:G13)</f>
        <v>110.15</v>
      </c>
      <c r="H30" s="24">
        <f t="shared" si="5"/>
        <v>193.175</v>
      </c>
      <c r="I30" s="24">
        <f t="shared" si="5"/>
        <v>222.155</v>
      </c>
      <c r="J30" s="54">
        <f t="shared" si="5"/>
        <v>0.002</v>
      </c>
      <c r="K30" s="54">
        <f t="shared" si="5"/>
        <v>0.012</v>
      </c>
      <c r="L30" s="54">
        <f t="shared" si="5"/>
        <v>0.0195</v>
      </c>
      <c r="W30" s="66" t="s">
        <v>64</v>
      </c>
      <c r="X30" s="77">
        <v>0.002</v>
      </c>
      <c r="Y30" s="77">
        <v>0.002</v>
      </c>
      <c r="Z30" s="77">
        <v>0.002</v>
      </c>
      <c r="AA30" s="77">
        <v>0.002</v>
      </c>
      <c r="AB30" s="77">
        <v>0.002</v>
      </c>
      <c r="AC30" s="77">
        <v>0.002</v>
      </c>
      <c r="AD30" s="82">
        <v>0</v>
      </c>
      <c r="AE30" s="82">
        <v>0</v>
      </c>
      <c r="AF30" s="82">
        <v>0</v>
      </c>
      <c r="AG30" s="82">
        <v>0</v>
      </c>
      <c r="AH30" s="82">
        <v>0</v>
      </c>
      <c r="AI30" s="82">
        <v>0</v>
      </c>
    </row>
    <row r="31" ht="15.75" spans="2:35">
      <c r="B31" s="12">
        <v>8</v>
      </c>
      <c r="C31" s="16"/>
      <c r="D31" s="17"/>
      <c r="E31" s="17"/>
      <c r="F31" s="17"/>
      <c r="G31" s="17"/>
      <c r="H31" s="17"/>
      <c r="I31" s="17"/>
      <c r="J31" s="28"/>
      <c r="K31" s="28"/>
      <c r="L31" s="28"/>
      <c r="W31" s="66" t="s">
        <v>66</v>
      </c>
      <c r="X31" s="77">
        <v>0.0125</v>
      </c>
      <c r="Y31" s="77">
        <v>0.0125</v>
      </c>
      <c r="Z31" s="77">
        <v>0.017</v>
      </c>
      <c r="AA31" s="77">
        <v>0.012</v>
      </c>
      <c r="AB31" s="77">
        <v>0.0055</v>
      </c>
      <c r="AC31" s="77">
        <v>0.0135</v>
      </c>
      <c r="AD31" s="82">
        <v>0.0120208152801713</v>
      </c>
      <c r="AE31" s="82">
        <v>0.00777817459305202</v>
      </c>
      <c r="AF31" s="82">
        <v>0.00141421356237309</v>
      </c>
      <c r="AG31" s="82">
        <v>0.0014142135623731</v>
      </c>
      <c r="AH31" s="82">
        <v>0.00212132034355964</v>
      </c>
      <c r="AI31" s="82">
        <v>0.000707106781186548</v>
      </c>
    </row>
    <row r="32" ht="15.75" spans="2:35">
      <c r="B32" s="12">
        <v>9</v>
      </c>
      <c r="C32" s="23" t="s">
        <v>40</v>
      </c>
      <c r="D32" s="24">
        <f>AVERAGE(D14:D15)</f>
        <v>195</v>
      </c>
      <c r="E32" s="24">
        <f>AVERAGE(E14:E15)</f>
        <v>162.5</v>
      </c>
      <c r="F32" s="24">
        <f>AVERAGE(F14:F15)</f>
        <v>184.455</v>
      </c>
      <c r="G32" s="24">
        <f t="shared" ref="G32:L32" si="6">AVERAGE(G14:G15)</f>
        <v>110.15</v>
      </c>
      <c r="H32" s="24">
        <f t="shared" si="6"/>
        <v>233.975</v>
      </c>
      <c r="I32" s="24">
        <f t="shared" si="6"/>
        <v>283.11</v>
      </c>
      <c r="J32" s="54">
        <f t="shared" si="6"/>
        <v>0.002</v>
      </c>
      <c r="K32" s="54">
        <f t="shared" si="6"/>
        <v>0.0055</v>
      </c>
      <c r="L32" s="54">
        <f t="shared" si="6"/>
        <v>0.009</v>
      </c>
      <c r="W32" s="66" t="s">
        <v>68</v>
      </c>
      <c r="X32" s="77">
        <v>0.027</v>
      </c>
      <c r="Y32" s="77">
        <v>0.025</v>
      </c>
      <c r="Z32" s="77">
        <v>0.036</v>
      </c>
      <c r="AA32" s="77">
        <v>0.0195</v>
      </c>
      <c r="AB32" s="77">
        <v>0.009</v>
      </c>
      <c r="AC32" s="77">
        <v>0.026</v>
      </c>
      <c r="AD32" s="82">
        <v>0.029698484809835</v>
      </c>
      <c r="AE32" s="82">
        <v>0.0212132034355964</v>
      </c>
      <c r="AF32" s="82">
        <v>0.00707106781186548</v>
      </c>
      <c r="AG32" s="82">
        <v>0.00212132034355964</v>
      </c>
      <c r="AH32" s="82">
        <v>0.00424264068711928</v>
      </c>
      <c r="AI32" s="82">
        <v>0.00141421356237309</v>
      </c>
    </row>
    <row r="33" ht="15.75" spans="2:35">
      <c r="B33" s="12">
        <v>10</v>
      </c>
      <c r="C33" s="16"/>
      <c r="D33" s="17"/>
      <c r="E33" s="17"/>
      <c r="F33" s="17"/>
      <c r="G33" s="17"/>
      <c r="H33" s="17"/>
      <c r="I33" s="17"/>
      <c r="J33" s="28"/>
      <c r="K33" s="28"/>
      <c r="L33" s="28"/>
      <c r="X33" s="78">
        <f t="shared" ref="X33:AC33" si="7">AVERAGE(X30:X32)</f>
        <v>0.0138333333333333</v>
      </c>
      <c r="Y33" s="78">
        <f t="shared" si="7"/>
        <v>0.0131666666666667</v>
      </c>
      <c r="Z33" s="78">
        <f t="shared" si="7"/>
        <v>0.0183333333333333</v>
      </c>
      <c r="AA33" s="78">
        <f t="shared" si="7"/>
        <v>0.0111666666666667</v>
      </c>
      <c r="AB33" s="78">
        <f t="shared" si="7"/>
        <v>0.0055</v>
      </c>
      <c r="AC33" s="78">
        <f t="shared" si="7"/>
        <v>0.0138333333333333</v>
      </c>
      <c r="AD33" s="78">
        <f>STDEV(J6:L7)</f>
        <v>0.0182034795208682</v>
      </c>
      <c r="AE33" s="78">
        <f>STDEV(J8:L9)</f>
        <v>0.0144279820718861</v>
      </c>
      <c r="AF33" s="78">
        <f>STDEV(J10:L11)</f>
        <v>0.0155777619273972</v>
      </c>
      <c r="AG33" s="78">
        <f>STDEV(J12:L13)</f>
        <v>0.00793515385274077</v>
      </c>
      <c r="AH33" s="78">
        <f>STDEV(J14:L15)</f>
        <v>0.00378153408023781</v>
      </c>
      <c r="AI33" s="78">
        <f>STDEV(J16:L17)</f>
        <v>0.0107594919334821</v>
      </c>
    </row>
    <row r="34" ht="15.75" spans="2:39">
      <c r="B34" s="12">
        <v>11</v>
      </c>
      <c r="C34" s="23" t="s">
        <v>41</v>
      </c>
      <c r="D34" s="24">
        <f>AVERAGE(D16:D17)</f>
        <v>195</v>
      </c>
      <c r="E34" s="24">
        <f>AVERAGE(E16:E17)</f>
        <v>155.625</v>
      </c>
      <c r="F34" s="24">
        <f>AVERAGE(F16:F17)</f>
        <v>169.63</v>
      </c>
      <c r="G34" s="24">
        <f t="shared" ref="G34:L34" si="8">AVERAGE(G16:G17)</f>
        <v>110.15</v>
      </c>
      <c r="H34" s="24">
        <f t="shared" si="8"/>
        <v>196.175</v>
      </c>
      <c r="I34" s="24">
        <f t="shared" si="8"/>
        <v>231.635</v>
      </c>
      <c r="J34" s="54">
        <f t="shared" si="8"/>
        <v>0.002</v>
      </c>
      <c r="K34" s="54">
        <f t="shared" si="8"/>
        <v>0.0135</v>
      </c>
      <c r="L34" s="54">
        <f t="shared" si="8"/>
        <v>0.026</v>
      </c>
      <c r="X34" s="78">
        <v>0.0138333333333333</v>
      </c>
      <c r="Y34" s="78">
        <v>0.0131666666666667</v>
      </c>
      <c r="Z34" s="78">
        <v>0.0183333333333333</v>
      </c>
      <c r="AA34" s="78">
        <v>0.0111666666666667</v>
      </c>
      <c r="AB34" s="78">
        <v>0.0055</v>
      </c>
      <c r="AC34" s="78">
        <v>0.0138333333333333</v>
      </c>
      <c r="AD34" s="78">
        <f>MIN(J6:L7)</f>
        <v>0.002</v>
      </c>
      <c r="AE34" s="78">
        <f>MIN(J8:L9)</f>
        <v>0.002</v>
      </c>
      <c r="AF34" s="78">
        <f>MIN(J10:L11)</f>
        <v>0.002</v>
      </c>
      <c r="AG34" s="78">
        <f>MIN(J12:L13)</f>
        <v>0.002</v>
      </c>
      <c r="AH34" s="78">
        <f>MIN(J14:L15)</f>
        <v>0.002</v>
      </c>
      <c r="AI34" s="78">
        <f>MIN(J16:L17)</f>
        <v>0.002</v>
      </c>
      <c r="AK34" s="83"/>
      <c r="AL34" s="83"/>
      <c r="AM34" s="83"/>
    </row>
    <row r="35" ht="15.75" spans="2:39">
      <c r="B35" s="12">
        <v>12</v>
      </c>
      <c r="C35" s="16"/>
      <c r="D35" s="17"/>
      <c r="E35" s="17"/>
      <c r="F35" s="17"/>
      <c r="G35" s="17"/>
      <c r="H35" s="17"/>
      <c r="I35" s="17"/>
      <c r="J35" s="28"/>
      <c r="K35" s="28"/>
      <c r="L35" s="28"/>
      <c r="AD35" s="78">
        <f>MAX(J6:L7)</f>
        <v>0.048</v>
      </c>
      <c r="AE35" s="78">
        <f>MAX(J8:L9)</f>
        <v>0.04</v>
      </c>
      <c r="AF35" s="78">
        <f>MAX(J10:L11)</f>
        <v>0.041</v>
      </c>
      <c r="AG35" s="78">
        <f>MAX(J12:L13)</f>
        <v>0.021</v>
      </c>
      <c r="AH35" s="78">
        <f>MAX(J14:L15)</f>
        <v>0.012</v>
      </c>
      <c r="AI35" s="78">
        <f>MAX(J16:L17)</f>
        <v>0.027</v>
      </c>
      <c r="AK35" s="83"/>
      <c r="AL35" s="83"/>
      <c r="AM35" s="83"/>
    </row>
    <row r="36" ht="15.75" spans="2:39">
      <c r="B36" s="12" t="s">
        <v>79</v>
      </c>
      <c r="C36" s="12"/>
      <c r="D36" s="18" t="s">
        <v>80</v>
      </c>
      <c r="E36" s="19"/>
      <c r="F36" s="20"/>
      <c r="G36" s="18" t="s">
        <v>81</v>
      </c>
      <c r="H36" s="19"/>
      <c r="I36" s="20"/>
      <c r="J36" s="18" t="s">
        <v>82</v>
      </c>
      <c r="K36" s="19"/>
      <c r="L36" s="20"/>
      <c r="AK36" s="83"/>
      <c r="AL36" s="83"/>
      <c r="AM36" s="83"/>
    </row>
    <row r="37" ht="15.75" spans="37:39">
      <c r="AK37" s="83"/>
      <c r="AL37" s="83"/>
      <c r="AM37" s="83"/>
    </row>
    <row r="38" ht="15.75" spans="2:39">
      <c r="B38" s="2" t="s">
        <v>50</v>
      </c>
      <c r="C38" s="3" t="s">
        <v>51</v>
      </c>
      <c r="D38" s="4" t="s">
        <v>52</v>
      </c>
      <c r="E38" s="5"/>
      <c r="F38" s="25"/>
      <c r="I38" s="3" t="s">
        <v>51</v>
      </c>
      <c r="J38" s="4" t="s">
        <v>52</v>
      </c>
      <c r="K38" s="5"/>
      <c r="L38" s="25"/>
      <c r="AK38" s="83"/>
      <c r="AL38" s="83"/>
      <c r="AM38" s="83"/>
    </row>
    <row r="39" ht="15.75" spans="2:39">
      <c r="B39" s="2"/>
      <c r="C39" s="6"/>
      <c r="D39" s="26" t="s">
        <v>53</v>
      </c>
      <c r="E39" s="9" t="s">
        <v>54</v>
      </c>
      <c r="F39" s="9" t="s">
        <v>83</v>
      </c>
      <c r="I39" s="6"/>
      <c r="J39" s="26" t="s">
        <v>53</v>
      </c>
      <c r="K39" s="9" t="s">
        <v>54</v>
      </c>
      <c r="L39" s="9" t="s">
        <v>83</v>
      </c>
      <c r="AK39" s="83"/>
      <c r="AL39" s="83"/>
      <c r="AM39" s="83"/>
    </row>
    <row r="40" ht="15.75" spans="2:12">
      <c r="B40" s="2"/>
      <c r="C40" s="12"/>
      <c r="D40" s="13" t="s">
        <v>56</v>
      </c>
      <c r="E40" s="13" t="s">
        <v>56</v>
      </c>
      <c r="F40" s="27" t="s">
        <v>56</v>
      </c>
      <c r="I40" s="12"/>
      <c r="J40" s="13" t="s">
        <v>56</v>
      </c>
      <c r="K40" s="13" t="s">
        <v>56</v>
      </c>
      <c r="L40" s="27" t="s">
        <v>56</v>
      </c>
    </row>
    <row r="41" ht="17.25" spans="2:16">
      <c r="B41" s="12">
        <v>1</v>
      </c>
      <c r="C41" s="16" t="s">
        <v>63</v>
      </c>
      <c r="D41" s="17">
        <f>AVERAGE(D6:F6)</f>
        <v>162.376666666667</v>
      </c>
      <c r="E41" s="17">
        <f>AVERAGE(G6:I6)</f>
        <v>154.913333333333</v>
      </c>
      <c r="F41" s="28">
        <f>AVERAGE(J6:L6)</f>
        <v>0.0236666666666667</v>
      </c>
      <c r="I41" s="32" t="s">
        <v>36</v>
      </c>
      <c r="J41" s="55">
        <f>AVERAGE(D41:D42)</f>
        <v>173.261666666667</v>
      </c>
      <c r="K41" s="55">
        <f>AVERAGE(E41:E42)</f>
        <v>169.5</v>
      </c>
      <c r="L41" s="56">
        <f>AVERAGE(F41:F42)</f>
        <v>0.0138333333333333</v>
      </c>
      <c r="N41" s="57">
        <v>173.261666666667</v>
      </c>
      <c r="O41" s="57">
        <v>169.5</v>
      </c>
      <c r="P41" s="58">
        <v>0.0138333333333333</v>
      </c>
    </row>
    <row r="42" ht="17.25" spans="2:16">
      <c r="B42" s="12">
        <v>2</v>
      </c>
      <c r="C42" s="16" t="s">
        <v>65</v>
      </c>
      <c r="D42" s="17">
        <f t="shared" ref="D42:D52" si="9">AVERAGE(D7:F7)</f>
        <v>184.146666666667</v>
      </c>
      <c r="E42" s="17">
        <f t="shared" ref="E42:E52" si="10">AVERAGE(G7:I7)</f>
        <v>184.086666666667</v>
      </c>
      <c r="F42" s="28">
        <f t="shared" ref="F42:F52" si="11">AVERAGE(J7:L7)</f>
        <v>0.004</v>
      </c>
      <c r="I42" s="16"/>
      <c r="J42" s="17"/>
      <c r="K42" s="17"/>
      <c r="L42" s="28"/>
      <c r="N42" s="57">
        <v>173.638333333333</v>
      </c>
      <c r="O42" s="57">
        <v>180.56</v>
      </c>
      <c r="P42" s="58">
        <v>0.0131666666666667</v>
      </c>
    </row>
    <row r="43" ht="17.25" spans="2:16">
      <c r="B43" s="12">
        <v>3</v>
      </c>
      <c r="C43" s="16" t="s">
        <v>67</v>
      </c>
      <c r="D43" s="17">
        <f t="shared" si="9"/>
        <v>169.21</v>
      </c>
      <c r="E43" s="17">
        <f t="shared" si="10"/>
        <v>162.263333333333</v>
      </c>
      <c r="F43" s="28">
        <f t="shared" si="11"/>
        <v>0.02</v>
      </c>
      <c r="I43" s="23" t="s">
        <v>37</v>
      </c>
      <c r="J43" s="24">
        <f>AVERAGE(D43:D44)</f>
        <v>173.638333333333</v>
      </c>
      <c r="K43" s="24">
        <f>AVERAGE(E43:E44)</f>
        <v>180.56</v>
      </c>
      <c r="L43" s="54">
        <f>AVERAGE(F43:F44)</f>
        <v>0.0131666666666667</v>
      </c>
      <c r="N43" s="57">
        <v>170.063333333333</v>
      </c>
      <c r="O43" s="57">
        <v>168.771666666667</v>
      </c>
      <c r="P43" s="58">
        <v>0.0183333333333333</v>
      </c>
    </row>
    <row r="44" ht="17.25" spans="2:16">
      <c r="B44" s="12">
        <v>4</v>
      </c>
      <c r="C44" s="16" t="s">
        <v>69</v>
      </c>
      <c r="D44" s="17">
        <f t="shared" si="9"/>
        <v>178.066666666667</v>
      </c>
      <c r="E44" s="17">
        <f t="shared" si="10"/>
        <v>198.856666666667</v>
      </c>
      <c r="F44" s="28">
        <f t="shared" si="11"/>
        <v>0.00633333333333333</v>
      </c>
      <c r="I44" s="16"/>
      <c r="J44" s="17"/>
      <c r="K44" s="17"/>
      <c r="L44" s="28"/>
      <c r="N44" s="57">
        <v>175.955</v>
      </c>
      <c r="O44" s="57">
        <v>175.16</v>
      </c>
      <c r="P44" s="58">
        <v>0.0111666666666667</v>
      </c>
    </row>
    <row r="45" ht="17.25" spans="2:16">
      <c r="B45" s="12">
        <v>5</v>
      </c>
      <c r="C45" s="16" t="s">
        <v>70</v>
      </c>
      <c r="D45" s="17">
        <f t="shared" si="9"/>
        <v>170.916666666667</v>
      </c>
      <c r="E45" s="17">
        <f t="shared" si="10"/>
        <v>170.52</v>
      </c>
      <c r="F45" s="28">
        <f t="shared" si="11"/>
        <v>0.0163333333333333</v>
      </c>
      <c r="I45" s="23" t="s">
        <v>38</v>
      </c>
      <c r="J45" s="24">
        <f>AVERAGE(D45:D46)</f>
        <v>170.063333333333</v>
      </c>
      <c r="K45" s="24">
        <f>AVERAGE(E45:E46)</f>
        <v>168.771666666667</v>
      </c>
      <c r="L45" s="54">
        <f>AVERAGE(F45:F46)</f>
        <v>0.0183333333333333</v>
      </c>
      <c r="N45" s="57">
        <v>180.651666666667</v>
      </c>
      <c r="O45" s="57">
        <v>209.078333333333</v>
      </c>
      <c r="P45" s="58">
        <v>0.0055</v>
      </c>
    </row>
    <row r="46" ht="17.25" spans="2:16">
      <c r="B46" s="12">
        <v>6</v>
      </c>
      <c r="C46" s="16" t="s">
        <v>71</v>
      </c>
      <c r="D46" s="17">
        <f t="shared" si="9"/>
        <v>169.21</v>
      </c>
      <c r="E46" s="17">
        <f t="shared" si="10"/>
        <v>167.023333333333</v>
      </c>
      <c r="F46" s="28">
        <f t="shared" si="11"/>
        <v>0.0203333333333333</v>
      </c>
      <c r="I46" s="16"/>
      <c r="J46" s="17"/>
      <c r="K46" s="17"/>
      <c r="L46" s="28"/>
      <c r="N46" s="57">
        <v>173.418333333333</v>
      </c>
      <c r="O46" s="57">
        <v>179.32</v>
      </c>
      <c r="P46" s="58">
        <v>0.0138333333333333</v>
      </c>
    </row>
    <row r="47" ht="17.25" spans="2:12">
      <c r="B47" s="12">
        <v>7</v>
      </c>
      <c r="C47" s="16" t="s">
        <v>72</v>
      </c>
      <c r="D47" s="17">
        <f t="shared" si="9"/>
        <v>174.726666666667</v>
      </c>
      <c r="E47" s="17">
        <f t="shared" si="10"/>
        <v>173.53</v>
      </c>
      <c r="F47" s="28">
        <f t="shared" si="11"/>
        <v>0.012</v>
      </c>
      <c r="I47" s="23" t="s">
        <v>39</v>
      </c>
      <c r="J47" s="24">
        <f>AVERAGE(D47:D48)</f>
        <v>175.955</v>
      </c>
      <c r="K47" s="24">
        <f>AVERAGE(E47:E48)</f>
        <v>175.16</v>
      </c>
      <c r="L47" s="54">
        <f>AVERAGE(F47:F48)</f>
        <v>0.0111666666666667</v>
      </c>
    </row>
    <row r="48" ht="17.25" spans="2:12">
      <c r="B48" s="12">
        <v>8</v>
      </c>
      <c r="C48" s="16" t="s">
        <v>73</v>
      </c>
      <c r="D48" s="17">
        <f t="shared" si="9"/>
        <v>177.183333333333</v>
      </c>
      <c r="E48" s="17">
        <f t="shared" si="10"/>
        <v>176.79</v>
      </c>
      <c r="F48" s="28">
        <f t="shared" si="11"/>
        <v>0.0103333333333333</v>
      </c>
      <c r="I48" s="16"/>
      <c r="J48" s="17"/>
      <c r="K48" s="17"/>
      <c r="L48" s="28"/>
    </row>
    <row r="49" ht="17.25" spans="2:12">
      <c r="B49" s="12">
        <v>9</v>
      </c>
      <c r="C49" s="16" t="s">
        <v>74</v>
      </c>
      <c r="D49" s="17">
        <f t="shared" si="9"/>
        <v>178.95</v>
      </c>
      <c r="E49" s="17">
        <f t="shared" si="10"/>
        <v>205.006666666667</v>
      </c>
      <c r="F49" s="28">
        <f t="shared" si="11"/>
        <v>0.007</v>
      </c>
      <c r="I49" s="23" t="s">
        <v>40</v>
      </c>
      <c r="J49" s="24">
        <f>AVERAGE(D49:D50)</f>
        <v>180.651666666667</v>
      </c>
      <c r="K49" s="24">
        <f>AVERAGE(E49:E50)</f>
        <v>209.078333333333</v>
      </c>
      <c r="L49" s="54">
        <f>AVERAGE(F49:F50)</f>
        <v>0.0055</v>
      </c>
    </row>
    <row r="50" ht="17.25" spans="2:12">
      <c r="B50" s="12">
        <v>10</v>
      </c>
      <c r="C50" s="16" t="s">
        <v>76</v>
      </c>
      <c r="D50" s="17">
        <f t="shared" si="9"/>
        <v>182.353333333333</v>
      </c>
      <c r="E50" s="17">
        <f t="shared" si="10"/>
        <v>213.15</v>
      </c>
      <c r="F50" s="28">
        <f t="shared" si="11"/>
        <v>0.004</v>
      </c>
      <c r="I50" s="16"/>
      <c r="J50" s="17"/>
      <c r="K50" s="17"/>
      <c r="L50" s="28"/>
    </row>
    <row r="51" ht="17.25" spans="2:12">
      <c r="B51" s="12">
        <v>11</v>
      </c>
      <c r="C51" s="16" t="s">
        <v>77</v>
      </c>
      <c r="D51" s="17">
        <f t="shared" si="9"/>
        <v>172.983333333333</v>
      </c>
      <c r="E51" s="17">
        <f t="shared" si="10"/>
        <v>173.706666666667</v>
      </c>
      <c r="F51" s="28">
        <f t="shared" si="11"/>
        <v>0.0143333333333333</v>
      </c>
      <c r="I51" s="23" t="s">
        <v>41</v>
      </c>
      <c r="J51" s="24">
        <f>AVERAGE(D51:D52)</f>
        <v>173.418333333333</v>
      </c>
      <c r="K51" s="24">
        <f>AVERAGE(E51:E52)</f>
        <v>179.32</v>
      </c>
      <c r="L51" s="54">
        <f>AVERAGE(F51:F52)</f>
        <v>0.0138333333333333</v>
      </c>
    </row>
    <row r="52" ht="17.25" spans="2:12">
      <c r="B52" s="12">
        <v>12</v>
      </c>
      <c r="C52" s="16" t="s">
        <v>78</v>
      </c>
      <c r="D52" s="17">
        <f t="shared" si="9"/>
        <v>173.853333333333</v>
      </c>
      <c r="E52" s="17">
        <f t="shared" si="10"/>
        <v>184.933333333333</v>
      </c>
      <c r="F52" s="28">
        <f t="shared" si="11"/>
        <v>0.0133333333333333</v>
      </c>
      <c r="I52" s="16"/>
      <c r="J52" s="17"/>
      <c r="K52" s="17"/>
      <c r="L52" s="28"/>
    </row>
  </sheetData>
  <mergeCells count="127">
    <mergeCell ref="D2:L2"/>
    <mergeCell ref="D3:F3"/>
    <mergeCell ref="G3:I3"/>
    <mergeCell ref="J3:L3"/>
    <mergeCell ref="D4:F4"/>
    <mergeCell ref="G4:I4"/>
    <mergeCell ref="J4:L4"/>
    <mergeCell ref="X4:AC4"/>
    <mergeCell ref="AD4:AI4"/>
    <mergeCell ref="X14:AC14"/>
    <mergeCell ref="AD14:AI14"/>
    <mergeCell ref="B18:C18"/>
    <mergeCell ref="D18:F18"/>
    <mergeCell ref="G18:I18"/>
    <mergeCell ref="J18:L18"/>
    <mergeCell ref="D20:L20"/>
    <mergeCell ref="D21:F21"/>
    <mergeCell ref="G21:I21"/>
    <mergeCell ref="J21:L21"/>
    <mergeCell ref="D22:F22"/>
    <mergeCell ref="G22:I22"/>
    <mergeCell ref="J22:L22"/>
    <mergeCell ref="X28:AC28"/>
    <mergeCell ref="AD28:AI28"/>
    <mergeCell ref="B36:C36"/>
    <mergeCell ref="D36:F36"/>
    <mergeCell ref="G36:I36"/>
    <mergeCell ref="J36:L36"/>
    <mergeCell ref="D38:F38"/>
    <mergeCell ref="J38:L38"/>
    <mergeCell ref="B2:B4"/>
    <mergeCell ref="B20:B22"/>
    <mergeCell ref="B38:B40"/>
    <mergeCell ref="C2:C4"/>
    <mergeCell ref="C20:C22"/>
    <mergeCell ref="C24:C25"/>
    <mergeCell ref="C26:C27"/>
    <mergeCell ref="C28:C29"/>
    <mergeCell ref="C30:C31"/>
    <mergeCell ref="C32:C33"/>
    <mergeCell ref="C34:C35"/>
    <mergeCell ref="C38:C40"/>
    <mergeCell ref="D24:D25"/>
    <mergeCell ref="D26:D27"/>
    <mergeCell ref="D28:D29"/>
    <mergeCell ref="D30:D31"/>
    <mergeCell ref="D32:D33"/>
    <mergeCell ref="D34:D35"/>
    <mergeCell ref="E24:E25"/>
    <mergeCell ref="E26:E27"/>
    <mergeCell ref="E28:E29"/>
    <mergeCell ref="E30:E31"/>
    <mergeCell ref="E32:E33"/>
    <mergeCell ref="E34:E35"/>
    <mergeCell ref="F24:F25"/>
    <mergeCell ref="F26:F27"/>
    <mergeCell ref="F28:F29"/>
    <mergeCell ref="F30:F31"/>
    <mergeCell ref="F32:F33"/>
    <mergeCell ref="F34:F35"/>
    <mergeCell ref="G24:G25"/>
    <mergeCell ref="G26:G27"/>
    <mergeCell ref="G28:G29"/>
    <mergeCell ref="G30:G31"/>
    <mergeCell ref="G32:G33"/>
    <mergeCell ref="G34:G35"/>
    <mergeCell ref="H24:H25"/>
    <mergeCell ref="H26:H27"/>
    <mergeCell ref="H28:H29"/>
    <mergeCell ref="H30:H31"/>
    <mergeCell ref="H32:H33"/>
    <mergeCell ref="H34:H35"/>
    <mergeCell ref="I24:I25"/>
    <mergeCell ref="I26:I27"/>
    <mergeCell ref="I28:I29"/>
    <mergeCell ref="I30:I31"/>
    <mergeCell ref="I32:I33"/>
    <mergeCell ref="I34:I35"/>
    <mergeCell ref="I38:I40"/>
    <mergeCell ref="I41:I42"/>
    <mergeCell ref="I43:I44"/>
    <mergeCell ref="I45:I46"/>
    <mergeCell ref="I47:I48"/>
    <mergeCell ref="I49:I50"/>
    <mergeCell ref="I51:I52"/>
    <mergeCell ref="J24:J25"/>
    <mergeCell ref="J26:J27"/>
    <mergeCell ref="J28:J29"/>
    <mergeCell ref="J30:J31"/>
    <mergeCell ref="J32:J33"/>
    <mergeCell ref="J34:J35"/>
    <mergeCell ref="J41:J42"/>
    <mergeCell ref="J43:J44"/>
    <mergeCell ref="J45:J46"/>
    <mergeCell ref="J47:J48"/>
    <mergeCell ref="J49:J50"/>
    <mergeCell ref="J51:J52"/>
    <mergeCell ref="K24:K25"/>
    <mergeCell ref="K26:K27"/>
    <mergeCell ref="K28:K29"/>
    <mergeCell ref="K30:K31"/>
    <mergeCell ref="K32:K33"/>
    <mergeCell ref="K34:K35"/>
    <mergeCell ref="K41:K42"/>
    <mergeCell ref="K43:K44"/>
    <mergeCell ref="K45:K46"/>
    <mergeCell ref="K47:K48"/>
    <mergeCell ref="K49:K50"/>
    <mergeCell ref="K51:K52"/>
    <mergeCell ref="L24:L25"/>
    <mergeCell ref="L26:L27"/>
    <mergeCell ref="L28:L29"/>
    <mergeCell ref="L30:L31"/>
    <mergeCell ref="L32:L33"/>
    <mergeCell ref="L34:L35"/>
    <mergeCell ref="L41:L42"/>
    <mergeCell ref="L43:L44"/>
    <mergeCell ref="L45:L46"/>
    <mergeCell ref="L47:L48"/>
    <mergeCell ref="L49:L50"/>
    <mergeCell ref="L51:L52"/>
    <mergeCell ref="N6:N11"/>
    <mergeCell ref="N12:N17"/>
    <mergeCell ref="N18:N23"/>
    <mergeCell ref="W4:W5"/>
    <mergeCell ref="W14:W15"/>
    <mergeCell ref="W28:W29"/>
  </mergeCells>
  <pageMargins left="0.75" right="0.75" top="1" bottom="1" header="0.5" footer="0.5"/>
  <headerFooter/>
  <ignoredErrors>
    <ignoredError sqref="D41:F52 U6:U23 S6:S9 S10:S11 Q6:Q23 S12:S23" formulaRange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Temp</vt:lpstr>
      <vt:lpstr>pH</vt:lpstr>
      <vt:lpstr>DO</vt:lpstr>
      <vt:lpstr>Chem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Al Furqon Koto</cp:lastModifiedBy>
  <dcterms:created xsi:type="dcterms:W3CDTF">2023-04-06T19:21:00Z</dcterms:created>
  <dcterms:modified xsi:type="dcterms:W3CDTF">2024-08-13T11:13:41Z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F62EE38868774C6C94FCFF2151D0A15C</vt:lpwstr>
  </property>
  <property fmtid="{D5CDD505-2E9C-101B-9397-08002B2CF9AE}" pid="3" name="KSOProductBuildVer">
    <vt:lpwstr>1033-12.2.0.17119</vt:lpwstr>
  </property>
</Properties>
</file>