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xr:revisionPtr revIDLastSave="0" documentId="13_ncr:1000001_{2FE7E6B0-3B04-FD4F-8041-D705C0EC195B}" xr6:coauthVersionLast="47" xr6:coauthVersionMax="47" xr10:uidLastSave="{00000000-0000-0000-0000-000000000000}"/>
  <bookViews>
    <workbookView xWindow="240" yWindow="60" windowWidth="2011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J4" i="1"/>
  <c r="H5" i="1"/>
  <c r="J5" i="1"/>
  <c r="H8" i="1"/>
  <c r="J8" i="1"/>
  <c r="H9" i="1"/>
  <c r="J9" i="1"/>
  <c r="H10" i="1"/>
  <c r="J10" i="1"/>
  <c r="H13" i="1"/>
  <c r="J13" i="1"/>
  <c r="H14" i="1"/>
  <c r="J14" i="1"/>
  <c r="H15" i="1"/>
  <c r="J15" i="1"/>
  <c r="H18" i="1"/>
  <c r="J18" i="1"/>
  <c r="H19" i="1"/>
  <c r="J19" i="1"/>
  <c r="H20" i="1"/>
  <c r="J20" i="1"/>
  <c r="H22" i="1"/>
  <c r="I22" i="1"/>
  <c r="J22" i="1"/>
  <c r="H3" i="1"/>
  <c r="J3" i="1"/>
  <c r="I21" i="1"/>
  <c r="I17" i="1"/>
  <c r="I16" i="1"/>
  <c r="I12" i="1"/>
  <c r="I11" i="1"/>
  <c r="I6" i="1"/>
  <c r="U22" i="1"/>
  <c r="U21" i="1"/>
  <c r="U17" i="1"/>
  <c r="U16" i="1"/>
  <c r="U12" i="1"/>
  <c r="U11" i="1"/>
  <c r="U6" i="1"/>
  <c r="BB18" i="1"/>
  <c r="BA18" i="1"/>
  <c r="BB14" i="1"/>
  <c r="BA14" i="1"/>
  <c r="BB10" i="1"/>
  <c r="BA10" i="1"/>
  <c r="BB6" i="1"/>
  <c r="BA6" i="1"/>
  <c r="AX18" i="1"/>
  <c r="AW18" i="1"/>
  <c r="AX14" i="1"/>
  <c r="AW14" i="1"/>
  <c r="AX10" i="1"/>
  <c r="AW10" i="1"/>
  <c r="AX6" i="1"/>
  <c r="AW6" i="1"/>
  <c r="AT18" i="1"/>
  <c r="AS18" i="1"/>
  <c r="AT10" i="1"/>
  <c r="AT14" i="1"/>
  <c r="AS14" i="1"/>
  <c r="AS10" i="1"/>
  <c r="AT6" i="1"/>
  <c r="AS6" i="1"/>
  <c r="AJ22" i="1"/>
  <c r="AK22" i="1"/>
  <c r="AL22" i="1"/>
  <c r="AM22" i="1"/>
  <c r="AN22" i="1"/>
  <c r="AL21" i="1"/>
  <c r="AM21" i="1"/>
  <c r="AN21" i="1"/>
  <c r="AN6" i="1"/>
  <c r="AJ17" i="1"/>
  <c r="AK17" i="1"/>
  <c r="AL17" i="1"/>
  <c r="AM17" i="1"/>
  <c r="AN17" i="1"/>
  <c r="AL16" i="1"/>
  <c r="AM16" i="1"/>
  <c r="AN16" i="1"/>
  <c r="AJ12" i="1"/>
  <c r="AK12" i="1"/>
  <c r="AL12" i="1"/>
  <c r="AM12" i="1"/>
  <c r="AN12" i="1"/>
  <c r="AL11" i="1"/>
  <c r="AM11" i="1"/>
  <c r="AN11" i="1"/>
  <c r="AN7" i="1"/>
  <c r="AJ7" i="1"/>
  <c r="AK7" i="1"/>
  <c r="AL7" i="1"/>
  <c r="AM6" i="1"/>
  <c r="AL6" i="1"/>
  <c r="AJ21" i="1"/>
  <c r="AK21" i="1"/>
  <c r="AJ16" i="1"/>
  <c r="AK16" i="1"/>
  <c r="AJ11" i="1"/>
  <c r="AK11" i="1"/>
  <c r="AJ6" i="1"/>
  <c r="AK6" i="1"/>
  <c r="AI22" i="1"/>
  <c r="AI21" i="1"/>
  <c r="AI17" i="1"/>
  <c r="AI16" i="1"/>
  <c r="AI12" i="1"/>
  <c r="AI11" i="1"/>
  <c r="AI7" i="1"/>
  <c r="AI6" i="1"/>
  <c r="AA18" i="1"/>
  <c r="AB18" i="1"/>
  <c r="AD18" i="1"/>
  <c r="Z18" i="1"/>
  <c r="AA14" i="1"/>
  <c r="AB14" i="1"/>
  <c r="AD14" i="1"/>
  <c r="Z14" i="1"/>
  <c r="AA10" i="1"/>
  <c r="AB10" i="1"/>
  <c r="AD10" i="1"/>
  <c r="Z10" i="1"/>
  <c r="AA6" i="1"/>
  <c r="AB6" i="1"/>
  <c r="AD6" i="1"/>
  <c r="Z6" i="1"/>
  <c r="AC3" i="1"/>
  <c r="AC16" i="1"/>
  <c r="AC17" i="1"/>
  <c r="AC15" i="1"/>
  <c r="AC18" i="1"/>
  <c r="AC12" i="1"/>
  <c r="AC13" i="1"/>
  <c r="AC11" i="1"/>
  <c r="AC8" i="1"/>
  <c r="AC9" i="1"/>
  <c r="AC7" i="1"/>
  <c r="AC10" i="1"/>
  <c r="AC4" i="1"/>
  <c r="AC5" i="1"/>
  <c r="P22" i="1"/>
  <c r="Q22" i="1"/>
  <c r="R22" i="1"/>
  <c r="S22" i="1"/>
  <c r="P21" i="1"/>
  <c r="Q21" i="1"/>
  <c r="R21" i="1"/>
  <c r="S21" i="1"/>
  <c r="O22" i="1"/>
  <c r="O21" i="1"/>
  <c r="P17" i="1"/>
  <c r="Q17" i="1"/>
  <c r="R17" i="1"/>
  <c r="S17" i="1"/>
  <c r="P16" i="1"/>
  <c r="Q16" i="1"/>
  <c r="R16" i="1"/>
  <c r="S16" i="1"/>
  <c r="O17" i="1"/>
  <c r="O16" i="1"/>
  <c r="P12" i="1"/>
  <c r="Q12" i="1"/>
  <c r="R12" i="1"/>
  <c r="S12" i="1"/>
  <c r="P11" i="1"/>
  <c r="Q11" i="1"/>
  <c r="R11" i="1"/>
  <c r="S11" i="1"/>
  <c r="O12" i="1"/>
  <c r="O11" i="1"/>
  <c r="P7" i="1"/>
  <c r="Q7" i="1"/>
  <c r="R7" i="1"/>
  <c r="S7" i="1"/>
  <c r="P6" i="1"/>
  <c r="Q6" i="1"/>
  <c r="R6" i="1"/>
  <c r="S6" i="1"/>
  <c r="O7" i="1"/>
  <c r="O6" i="1"/>
  <c r="D22" i="1"/>
  <c r="E22" i="1"/>
  <c r="F22" i="1"/>
  <c r="G22" i="1"/>
  <c r="D21" i="1"/>
  <c r="E21" i="1"/>
  <c r="F21" i="1"/>
  <c r="G21" i="1"/>
  <c r="C22" i="1"/>
  <c r="C21" i="1"/>
  <c r="D17" i="1"/>
  <c r="E17" i="1"/>
  <c r="F17" i="1"/>
  <c r="G17" i="1"/>
  <c r="D16" i="1"/>
  <c r="E16" i="1"/>
  <c r="F16" i="1"/>
  <c r="G16" i="1"/>
  <c r="C17" i="1"/>
  <c r="C16" i="1"/>
  <c r="D12" i="1"/>
  <c r="E12" i="1"/>
  <c r="F12" i="1"/>
  <c r="G12" i="1"/>
  <c r="C12" i="1"/>
  <c r="D11" i="1"/>
  <c r="E11" i="1"/>
  <c r="F11" i="1"/>
  <c r="G11" i="1"/>
  <c r="C11" i="1"/>
  <c r="D7" i="1"/>
  <c r="E7" i="1"/>
  <c r="F7" i="1"/>
  <c r="G7" i="1"/>
  <c r="C7" i="1"/>
  <c r="D6" i="1"/>
  <c r="E6" i="1"/>
  <c r="F6" i="1"/>
  <c r="G6" i="1"/>
  <c r="C6" i="1"/>
  <c r="T4" i="1"/>
  <c r="T5" i="1"/>
  <c r="T8" i="1"/>
  <c r="T9" i="1"/>
  <c r="T10" i="1"/>
  <c r="T13" i="1"/>
  <c r="T14" i="1"/>
  <c r="T15" i="1"/>
  <c r="T18" i="1"/>
  <c r="T19" i="1"/>
  <c r="T20" i="1"/>
  <c r="T3" i="1"/>
  <c r="AC14" i="1"/>
  <c r="AC6" i="1"/>
  <c r="T12" i="1"/>
  <c r="H12" i="1"/>
  <c r="J12" i="1"/>
  <c r="T22" i="1"/>
  <c r="H7" i="1"/>
  <c r="J7" i="1"/>
  <c r="H21" i="1"/>
  <c r="J21" i="1"/>
  <c r="H17" i="1"/>
  <c r="J17" i="1"/>
  <c r="T7" i="1"/>
  <c r="T17" i="1"/>
  <c r="T6" i="1"/>
  <c r="T11" i="1"/>
  <c r="T16" i="1"/>
  <c r="T21" i="1"/>
  <c r="H16" i="1"/>
  <c r="J16" i="1"/>
  <c r="H6" i="1"/>
  <c r="J6" i="1"/>
  <c r="H11" i="1"/>
  <c r="J11" i="1"/>
</calcChain>
</file>

<file path=xl/sharedStrings.xml><?xml version="1.0" encoding="utf-8"?>
<sst xmlns="http://schemas.openxmlformats.org/spreadsheetml/2006/main" count="175" uniqueCount="36">
  <si>
    <t>Perlakukan</t>
  </si>
  <si>
    <t>Ulangan</t>
  </si>
  <si>
    <t>Sampling</t>
  </si>
  <si>
    <t>Awal</t>
  </si>
  <si>
    <t>Hari Ke-</t>
  </si>
  <si>
    <t>P0</t>
  </si>
  <si>
    <t>p1</t>
  </si>
  <si>
    <t>p2</t>
  </si>
  <si>
    <t>p3</t>
  </si>
  <si>
    <t>Wm (g)</t>
  </si>
  <si>
    <t>Lm (cm)</t>
  </si>
  <si>
    <t>Jumlah</t>
  </si>
  <si>
    <t>Rata-Rata</t>
  </si>
  <si>
    <t>Rata-rata</t>
  </si>
  <si>
    <t>P1</t>
  </si>
  <si>
    <t>P2</t>
  </si>
  <si>
    <t>P3</t>
  </si>
  <si>
    <t>Ln awal</t>
  </si>
  <si>
    <t>Akhir</t>
  </si>
  <si>
    <t>Ln Akhir</t>
  </si>
  <si>
    <t>LPS (%)</t>
  </si>
  <si>
    <t>SR (%)</t>
  </si>
  <si>
    <t>U1</t>
  </si>
  <si>
    <t>U2</t>
  </si>
  <si>
    <t>U3</t>
  </si>
  <si>
    <t>Tengah</t>
  </si>
  <si>
    <t>Suhu</t>
  </si>
  <si>
    <t>pH</t>
  </si>
  <si>
    <t>DO</t>
  </si>
  <si>
    <t>Amonia</t>
  </si>
  <si>
    <t>Lama Pemeliharaan</t>
  </si>
  <si>
    <t xml:space="preserve">Perlakuan </t>
  </si>
  <si>
    <t>Laju Pertumbuhan Spesifik (%)</t>
  </si>
  <si>
    <t>Kelulushidupan (%)</t>
  </si>
  <si>
    <t>Biomassa</t>
  </si>
  <si>
    <t>Jumlah larva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</si>
</sst>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Sheet1!$A$30</c:f>
              <c:strCache>
                <c:ptCount val="1"/>
                <c:pt idx="0">
                  <c:v>P0</c:v>
                </c:pt>
              </c:strCache>
            </c:strRef>
          </c:tx>
          <c:cat>
            <c:multiLvlStrRef>
              <c:f>Sheet1!$B$27:$F$29</c:f>
              <c:multiLvlStrCache>
                <c:ptCount val="5"/>
                <c:lvl>
                  <c:pt idx="0">
                    <c:v>0</c:v>
                  </c:pt>
                  <c:pt idx="1">
                    <c:v>10</c:v>
                  </c:pt>
                  <c:pt idx="2">
                    <c:v>20</c:v>
                  </c:pt>
                  <c:pt idx="3">
                    <c:v>30</c:v>
                  </c:pt>
                  <c:pt idx="4">
                    <c:v>40</c:v>
                  </c:pt>
                </c:lvl>
                <c:lvl>
                  <c:pt idx="0">
                    <c:v>Lama Pemeliharaan</c:v>
                  </c:pt>
                </c:lvl>
                <c:lvl/>
              </c:multiLvlStrCache>
            </c:multiLvlStrRef>
          </c:cat>
          <c:val>
            <c:numRef>
              <c:f>Sheet1!$B$30:$F$30</c:f>
              <c:numCache>
                <c:formatCode>General</c:formatCode>
                <c:ptCount val="5"/>
                <c:pt idx="0">
                  <c:v>2.7000000000000001E-3</c:v>
                </c:pt>
                <c:pt idx="1">
                  <c:v>4.6600000000000003E-2</c:v>
                </c:pt>
                <c:pt idx="2">
                  <c:v>8.43E-2</c:v>
                </c:pt>
                <c:pt idx="3">
                  <c:v>0.27339999999999998</c:v>
                </c:pt>
                <c:pt idx="4">
                  <c:v>1.1466000000000001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4C-7041-9FA6-5AD575ACF337}"/>
            </c:ext>
          </c:extLst>
        </c:ser>
        <c:ser>
          <c:idx val="1"/>
          <c:order val="1"/>
          <c:tx>
            <c:strRef>
              <c:f>Sheet1!$A$31</c:f>
              <c:strCache>
                <c:ptCount val="1"/>
                <c:pt idx="0">
                  <c:v>P1</c:v>
                </c:pt>
              </c:strCache>
            </c:strRef>
          </c:tx>
          <c:cat>
            <c:multiLvlStrRef>
              <c:f>Sheet1!$B$27:$F$29</c:f>
              <c:multiLvlStrCache>
                <c:ptCount val="5"/>
                <c:lvl>
                  <c:pt idx="0">
                    <c:v>0</c:v>
                  </c:pt>
                  <c:pt idx="1">
                    <c:v>10</c:v>
                  </c:pt>
                  <c:pt idx="2">
                    <c:v>20</c:v>
                  </c:pt>
                  <c:pt idx="3">
                    <c:v>30</c:v>
                  </c:pt>
                  <c:pt idx="4">
                    <c:v>40</c:v>
                  </c:pt>
                </c:lvl>
                <c:lvl>
                  <c:pt idx="0">
                    <c:v>Lama Pemeliharaan</c:v>
                  </c:pt>
                </c:lvl>
                <c:lvl/>
              </c:multiLvlStrCache>
            </c:multiLvlStrRef>
          </c:cat>
          <c:val>
            <c:numRef>
              <c:f>Sheet1!$B$31:$F$31</c:f>
              <c:numCache>
                <c:formatCode>General</c:formatCode>
                <c:ptCount val="5"/>
                <c:pt idx="0">
                  <c:v>2.7000000000000001E-3</c:v>
                </c:pt>
                <c:pt idx="1">
                  <c:v>5.45E-2</c:v>
                </c:pt>
                <c:pt idx="2">
                  <c:v>0.104</c:v>
                </c:pt>
                <c:pt idx="3">
                  <c:v>0.70640000000000003</c:v>
                </c:pt>
                <c:pt idx="4">
                  <c:v>1.9914000000000001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4C-7041-9FA6-5AD575ACF337}"/>
            </c:ext>
          </c:extLst>
        </c:ser>
        <c:ser>
          <c:idx val="2"/>
          <c:order val="2"/>
          <c:tx>
            <c:strRef>
              <c:f>Sheet1!$A$32</c:f>
              <c:strCache>
                <c:ptCount val="1"/>
                <c:pt idx="0">
                  <c:v>P2</c:v>
                </c:pt>
              </c:strCache>
            </c:strRef>
          </c:tx>
          <c:cat>
            <c:multiLvlStrRef>
              <c:f>Sheet1!$B$27:$F$29</c:f>
              <c:multiLvlStrCache>
                <c:ptCount val="5"/>
                <c:lvl>
                  <c:pt idx="0">
                    <c:v>0</c:v>
                  </c:pt>
                  <c:pt idx="1">
                    <c:v>10</c:v>
                  </c:pt>
                  <c:pt idx="2">
                    <c:v>20</c:v>
                  </c:pt>
                  <c:pt idx="3">
                    <c:v>30</c:v>
                  </c:pt>
                  <c:pt idx="4">
                    <c:v>40</c:v>
                  </c:pt>
                </c:lvl>
                <c:lvl>
                  <c:pt idx="0">
                    <c:v>Lama Pemeliharaan</c:v>
                  </c:pt>
                </c:lvl>
                <c:lvl/>
              </c:multiLvlStrCache>
            </c:multiLvlStrRef>
          </c:cat>
          <c:val>
            <c:numRef>
              <c:f>Sheet1!$B$32:$F$32</c:f>
              <c:numCache>
                <c:formatCode>General</c:formatCode>
                <c:ptCount val="5"/>
                <c:pt idx="0">
                  <c:v>2.7000000000000001E-3</c:v>
                </c:pt>
                <c:pt idx="1">
                  <c:v>5.9799999999999999E-2</c:v>
                </c:pt>
                <c:pt idx="2">
                  <c:v>0.13109999999999999</c:v>
                </c:pt>
                <c:pt idx="3">
                  <c:v>1.2643</c:v>
                </c:pt>
                <c:pt idx="4">
                  <c:v>2.7614000000000001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4C-7041-9FA6-5AD575ACF337}"/>
            </c:ext>
          </c:extLst>
        </c:ser>
        <c:ser>
          <c:idx val="3"/>
          <c:order val="3"/>
          <c:tx>
            <c:strRef>
              <c:f>Sheet1!$A$33</c:f>
              <c:strCache>
                <c:ptCount val="1"/>
                <c:pt idx="0">
                  <c:v>P3</c:v>
                </c:pt>
              </c:strCache>
            </c:strRef>
          </c:tx>
          <c:cat>
            <c:multiLvlStrRef>
              <c:f>Sheet1!$B$27:$F$29</c:f>
              <c:multiLvlStrCache>
                <c:ptCount val="5"/>
                <c:lvl>
                  <c:pt idx="0">
                    <c:v>0</c:v>
                  </c:pt>
                  <c:pt idx="1">
                    <c:v>10</c:v>
                  </c:pt>
                  <c:pt idx="2">
                    <c:v>20</c:v>
                  </c:pt>
                  <c:pt idx="3">
                    <c:v>30</c:v>
                  </c:pt>
                  <c:pt idx="4">
                    <c:v>40</c:v>
                  </c:pt>
                </c:lvl>
                <c:lvl>
                  <c:pt idx="0">
                    <c:v>Lama Pemeliharaan</c:v>
                  </c:pt>
                </c:lvl>
                <c:lvl/>
              </c:multiLvlStrCache>
            </c:multiLvlStrRef>
          </c:cat>
          <c:val>
            <c:numRef>
              <c:f>Sheet1!$B$33:$F$33</c:f>
              <c:numCache>
                <c:formatCode>General</c:formatCode>
                <c:ptCount val="5"/>
                <c:pt idx="0">
                  <c:v>2.7000000000000001E-3</c:v>
                </c:pt>
                <c:pt idx="1">
                  <c:v>7.7499999999999999E-2</c:v>
                </c:pt>
                <c:pt idx="2">
                  <c:v>0.39079999999999998</c:v>
                </c:pt>
                <c:pt idx="3">
                  <c:v>1.5638000000000001</c:v>
                </c:pt>
                <c:pt idx="4">
                  <c:v>3.9716999999999998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4C-7041-9FA6-5AD575ACF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45856"/>
        <c:axId val="172747392"/>
      </c:lineChart>
      <c:catAx>
        <c:axId val="172745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747392"/>
        <c:crosses val="autoZero"/>
        <c:auto val="1"/>
        <c:lblAlgn val="ctr"/>
        <c:lblOffset val="100"/>
        <c:noMultiLvlLbl val="0"/>
      </c:catAx>
      <c:valAx>
        <c:axId val="1727473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Pertumbuhan Bobot Rata-rata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2745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Sheet1!$O$30</c:f>
              <c:strCache>
                <c:ptCount val="1"/>
                <c:pt idx="0">
                  <c:v>P0</c:v>
                </c:pt>
              </c:strCache>
            </c:strRef>
          </c:tx>
          <c:cat>
            <c:multiLvlStrRef>
              <c:f>Sheet1!$P$27:$T$29</c:f>
              <c:multiLvlStrCache>
                <c:ptCount val="5"/>
                <c:lvl>
                  <c:pt idx="0">
                    <c:v>0</c:v>
                  </c:pt>
                  <c:pt idx="1">
                    <c:v>10</c:v>
                  </c:pt>
                  <c:pt idx="2">
                    <c:v>20</c:v>
                  </c:pt>
                  <c:pt idx="3">
                    <c:v>30</c:v>
                  </c:pt>
                  <c:pt idx="4">
                    <c:v>40</c:v>
                  </c:pt>
                </c:lvl>
                <c:lvl>
                  <c:pt idx="0">
                    <c:v>Lama Pemeliharaan</c:v>
                  </c:pt>
                </c:lvl>
                <c:lvl/>
              </c:multiLvlStrCache>
            </c:multiLvlStrRef>
          </c:cat>
          <c:val>
            <c:numRef>
              <c:f>Sheet1!$P$30:$T$30</c:f>
              <c:numCache>
                <c:formatCode>General</c:formatCode>
                <c:ptCount val="5"/>
                <c:pt idx="0">
                  <c:v>0.7</c:v>
                </c:pt>
                <c:pt idx="1">
                  <c:v>1.3222</c:v>
                </c:pt>
                <c:pt idx="2">
                  <c:v>1.6488</c:v>
                </c:pt>
                <c:pt idx="3">
                  <c:v>2.7421000000000002</c:v>
                </c:pt>
                <c:pt idx="4">
                  <c:v>4.7554999999999996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D-FA44-843B-4633E70BC26A}"/>
            </c:ext>
          </c:extLst>
        </c:ser>
        <c:ser>
          <c:idx val="1"/>
          <c:order val="1"/>
          <c:tx>
            <c:strRef>
              <c:f>Sheet1!$O$31</c:f>
              <c:strCache>
                <c:ptCount val="1"/>
                <c:pt idx="0">
                  <c:v>P1</c:v>
                </c:pt>
              </c:strCache>
            </c:strRef>
          </c:tx>
          <c:cat>
            <c:multiLvlStrRef>
              <c:f>Sheet1!$P$27:$T$29</c:f>
              <c:multiLvlStrCache>
                <c:ptCount val="5"/>
                <c:lvl>
                  <c:pt idx="0">
                    <c:v>0</c:v>
                  </c:pt>
                  <c:pt idx="1">
                    <c:v>10</c:v>
                  </c:pt>
                  <c:pt idx="2">
                    <c:v>20</c:v>
                  </c:pt>
                  <c:pt idx="3">
                    <c:v>30</c:v>
                  </c:pt>
                  <c:pt idx="4">
                    <c:v>40</c:v>
                  </c:pt>
                </c:lvl>
                <c:lvl>
                  <c:pt idx="0">
                    <c:v>Lama Pemeliharaan</c:v>
                  </c:pt>
                </c:lvl>
                <c:lvl/>
              </c:multiLvlStrCache>
            </c:multiLvlStrRef>
          </c:cat>
          <c:val>
            <c:numRef>
              <c:f>Sheet1!$P$31:$T$31</c:f>
              <c:numCache>
                <c:formatCode>General</c:formatCode>
                <c:ptCount val="5"/>
                <c:pt idx="0">
                  <c:v>0.7</c:v>
                </c:pt>
                <c:pt idx="1">
                  <c:v>1.4665999999999999</c:v>
                </c:pt>
                <c:pt idx="2">
                  <c:v>1.591</c:v>
                </c:pt>
                <c:pt idx="3">
                  <c:v>3.6798999999999999</c:v>
                </c:pt>
                <c:pt idx="4">
                  <c:v>5.6798999999999999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D-FA44-843B-4633E70BC26A}"/>
            </c:ext>
          </c:extLst>
        </c:ser>
        <c:ser>
          <c:idx val="2"/>
          <c:order val="2"/>
          <c:tx>
            <c:strRef>
              <c:f>Sheet1!$O$32</c:f>
              <c:strCache>
                <c:ptCount val="1"/>
                <c:pt idx="0">
                  <c:v>P2</c:v>
                </c:pt>
              </c:strCache>
            </c:strRef>
          </c:tx>
          <c:cat>
            <c:multiLvlStrRef>
              <c:f>Sheet1!$P$27:$T$29</c:f>
              <c:multiLvlStrCache>
                <c:ptCount val="5"/>
                <c:lvl>
                  <c:pt idx="0">
                    <c:v>0</c:v>
                  </c:pt>
                  <c:pt idx="1">
                    <c:v>10</c:v>
                  </c:pt>
                  <c:pt idx="2">
                    <c:v>20</c:v>
                  </c:pt>
                  <c:pt idx="3">
                    <c:v>30</c:v>
                  </c:pt>
                  <c:pt idx="4">
                    <c:v>40</c:v>
                  </c:pt>
                </c:lvl>
                <c:lvl>
                  <c:pt idx="0">
                    <c:v>Lama Pemeliharaan</c:v>
                  </c:pt>
                </c:lvl>
                <c:lvl/>
              </c:multiLvlStrCache>
            </c:multiLvlStrRef>
          </c:cat>
          <c:val>
            <c:numRef>
              <c:f>Sheet1!$P$32:$T$32</c:f>
              <c:numCache>
                <c:formatCode>General</c:formatCode>
                <c:ptCount val="5"/>
                <c:pt idx="0">
                  <c:v>0.7</c:v>
                </c:pt>
                <c:pt idx="1">
                  <c:v>1.5866</c:v>
                </c:pt>
                <c:pt idx="2">
                  <c:v>2.1333000000000002</c:v>
                </c:pt>
                <c:pt idx="3">
                  <c:v>4.6154999999999999</c:v>
                </c:pt>
                <c:pt idx="4">
                  <c:v>6.4977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D-FA44-843B-4633E70BC26A}"/>
            </c:ext>
          </c:extLst>
        </c:ser>
        <c:ser>
          <c:idx val="3"/>
          <c:order val="3"/>
          <c:tx>
            <c:strRef>
              <c:f>Sheet1!$O$33</c:f>
              <c:strCache>
                <c:ptCount val="1"/>
                <c:pt idx="0">
                  <c:v>P3</c:v>
                </c:pt>
              </c:strCache>
            </c:strRef>
          </c:tx>
          <c:cat>
            <c:multiLvlStrRef>
              <c:f>Sheet1!$P$27:$T$29</c:f>
              <c:multiLvlStrCache>
                <c:ptCount val="5"/>
                <c:lvl>
                  <c:pt idx="0">
                    <c:v>0</c:v>
                  </c:pt>
                  <c:pt idx="1">
                    <c:v>10</c:v>
                  </c:pt>
                  <c:pt idx="2">
                    <c:v>20</c:v>
                  </c:pt>
                  <c:pt idx="3">
                    <c:v>30</c:v>
                  </c:pt>
                  <c:pt idx="4">
                    <c:v>40</c:v>
                  </c:pt>
                </c:lvl>
                <c:lvl>
                  <c:pt idx="0">
                    <c:v>Lama Pemeliharaan</c:v>
                  </c:pt>
                </c:lvl>
                <c:lvl/>
              </c:multiLvlStrCache>
            </c:multiLvlStrRef>
          </c:cat>
          <c:val>
            <c:numRef>
              <c:f>Sheet1!$P$33:$T$33</c:f>
              <c:numCache>
                <c:formatCode>General</c:formatCode>
                <c:ptCount val="5"/>
                <c:pt idx="0">
                  <c:v>0.7</c:v>
                </c:pt>
                <c:pt idx="1">
                  <c:v>1.7020999999999999</c:v>
                </c:pt>
                <c:pt idx="2">
                  <c:v>2.8755000000000002</c:v>
                </c:pt>
                <c:pt idx="3">
                  <c:v>5.2088000000000001</c:v>
                </c:pt>
                <c:pt idx="4">
                  <c:v>6.7732999999999999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8D-FA44-843B-4633E70BC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06368"/>
        <c:axId val="192907904"/>
      </c:lineChart>
      <c:catAx>
        <c:axId val="192906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2907904"/>
        <c:crosses val="autoZero"/>
        <c:auto val="1"/>
        <c:lblAlgn val="ctr"/>
        <c:lblOffset val="100"/>
        <c:noMultiLvlLbl val="0"/>
      </c:catAx>
      <c:valAx>
        <c:axId val="1929079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Pertumbuhan Panjang Rata-rata (cm)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929063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Sheet1!$AH$28</c:f>
              <c:strCache>
                <c:ptCount val="1"/>
                <c:pt idx="0">
                  <c:v>Kelulushidupan (%)</c:v>
                </c:pt>
              </c:strCache>
            </c:strRef>
          </c:tx>
          <c:invertIfNegative val="0"/>
          <c:cat>
            <c:strRef>
              <c:f>Sheet1!$AG$29:$AG$32</c:f>
              <c:strCache>
                <c:ptCount val="4"/>
                <c:pt idx="0">
                  <c:v>P0</c:v>
                </c:pt>
                <c:pt idx="1">
                  <c:v>P1</c:v>
                </c:pt>
                <c:pt idx="2">
                  <c:v>P2</c:v>
                </c:pt>
                <c:pt idx="3">
                  <c:v>P3</c:v>
                </c:pt>
              </c:strCache>
            </c:strRef>
          </c:cat>
          <c:val>
            <c:numRef>
              <c:f>Sheet1!$AH$29:$AH$32</c:f>
              <c:numCache>
                <c:formatCode>General</c:formatCode>
                <c:ptCount val="4"/>
                <c:pt idx="0">
                  <c:v>76.33</c:v>
                </c:pt>
                <c:pt idx="1">
                  <c:v>81</c:v>
                </c:pt>
                <c:pt idx="2">
                  <c:v>89.66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B-E14F-8559-E2064FBAA66F}"/>
            </c:ext>
          </c:extLst>
        </c:ser>
        <c:ser>
          <c:idx val="1"/>
          <c:order val="1"/>
          <c:tx>
            <c:strRef>
              <c:f>Sheet1!$AI$28</c:f>
              <c:strCache>
                <c:ptCount val="1"/>
              </c:strCache>
            </c:strRef>
          </c:tx>
          <c:invertIfNegative val="0"/>
          <c:cat>
            <c:strRef>
              <c:f>Sheet1!$AG$29:$AG$32</c:f>
              <c:strCache>
                <c:ptCount val="4"/>
                <c:pt idx="0">
                  <c:v>P0</c:v>
                </c:pt>
                <c:pt idx="1">
                  <c:v>P1</c:v>
                </c:pt>
                <c:pt idx="2">
                  <c:v>P2</c:v>
                </c:pt>
                <c:pt idx="3">
                  <c:v>P3</c:v>
                </c:pt>
              </c:strCache>
            </c:strRef>
          </c:cat>
          <c:val>
            <c:numRef>
              <c:f>Sheet1!$AI$29:$AI$32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6DBB-E14F-8559-E2064FBAA66F}"/>
            </c:ext>
          </c:extLst>
        </c:ser>
        <c:ser>
          <c:idx val="2"/>
          <c:order val="2"/>
          <c:tx>
            <c:strRef>
              <c:f>Sheet1!$AJ$28</c:f>
              <c:strCache>
                <c:ptCount val="1"/>
              </c:strCache>
            </c:strRef>
          </c:tx>
          <c:invertIfNegative val="0"/>
          <c:cat>
            <c:strRef>
              <c:f>Sheet1!$AG$29:$AG$32</c:f>
              <c:strCache>
                <c:ptCount val="4"/>
                <c:pt idx="0">
                  <c:v>P0</c:v>
                </c:pt>
                <c:pt idx="1">
                  <c:v>P1</c:v>
                </c:pt>
                <c:pt idx="2">
                  <c:v>P2</c:v>
                </c:pt>
                <c:pt idx="3">
                  <c:v>P3</c:v>
                </c:pt>
              </c:strCache>
            </c:strRef>
          </c:cat>
          <c:val>
            <c:numRef>
              <c:f>Sheet1!$AJ$29:$AJ$32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6DBB-E14F-8559-E2064FBA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212800"/>
        <c:axId val="193214336"/>
      </c:barChart>
      <c:catAx>
        <c:axId val="193212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3214336"/>
        <c:crosses val="autoZero"/>
        <c:auto val="1"/>
        <c:lblAlgn val="ctr"/>
        <c:lblOffset val="100"/>
        <c:noMultiLvlLbl val="0"/>
      </c:catAx>
      <c:valAx>
        <c:axId val="193214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Kelulushidupan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321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Sheet1!$Y$37</c:f>
              <c:strCache>
                <c:ptCount val="1"/>
                <c:pt idx="0">
                  <c:v>Laju Pertumbuhan Spesifik (%)</c:v>
                </c:pt>
              </c:strCache>
            </c:strRef>
          </c:tx>
          <c:invertIfNegative val="0"/>
          <c:cat>
            <c:strRef>
              <c:f>Sheet1!$X$38:$X$41</c:f>
              <c:strCache>
                <c:ptCount val="4"/>
                <c:pt idx="0">
                  <c:v>P0</c:v>
                </c:pt>
                <c:pt idx="1">
                  <c:v>P1</c:v>
                </c:pt>
                <c:pt idx="2">
                  <c:v>P2</c:v>
                </c:pt>
                <c:pt idx="3">
                  <c:v>P3</c:v>
                </c:pt>
              </c:strCache>
            </c:strRef>
          </c:cat>
          <c:val>
            <c:numRef>
              <c:f>Sheet1!$Y$38:$Y$41</c:f>
              <c:numCache>
                <c:formatCode>General</c:formatCode>
                <c:ptCount val="4"/>
                <c:pt idx="0">
                  <c:v>15.1259</c:v>
                </c:pt>
                <c:pt idx="1">
                  <c:v>16.506599999999999</c:v>
                </c:pt>
                <c:pt idx="2">
                  <c:v>17.322500000000002</c:v>
                </c:pt>
                <c:pt idx="3">
                  <c:v>18.234100000000002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2-3743-AAB8-3222600DA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242624"/>
        <c:axId val="193244160"/>
      </c:barChart>
      <c:catAx>
        <c:axId val="193242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3244160"/>
        <c:crosses val="autoZero"/>
        <c:auto val="1"/>
        <c:lblAlgn val="ctr"/>
        <c:lblOffset val="100"/>
        <c:noMultiLvlLbl val="0"/>
      </c:catAx>
      <c:valAx>
        <c:axId val="1932441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Laju Pertumbuhan Spesifik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 (%)</a:t>
                </a:r>
                <a:endParaRPr lang="en-US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3242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 /><Relationship Id="rId2" Type="http://schemas.openxmlformats.org/officeDocument/2006/relationships/chart" Target="../charts/chart2.xml" /><Relationship Id="rId1" Type="http://schemas.openxmlformats.org/officeDocument/2006/relationships/chart" Target="../charts/chart1.xml" /><Relationship Id="rId4" Type="http://schemas.openxmlformats.org/officeDocument/2006/relationships/chart" Target="../charts/chart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4234</xdr:rowOff>
    </xdr:from>
    <xdr:to>
      <xdr:col>7</xdr:col>
      <xdr:colOff>169333</xdr:colOff>
      <xdr:row>48</xdr:row>
      <xdr:rowOff>80434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465666</xdr:colOff>
      <xdr:row>33</xdr:row>
      <xdr:rowOff>184151</xdr:rowOff>
    </xdr:from>
    <xdr:to>
      <xdr:col>19</xdr:col>
      <xdr:colOff>560916</xdr:colOff>
      <xdr:row>48</xdr:row>
      <xdr:rowOff>69851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250031</xdr:colOff>
      <xdr:row>33</xdr:row>
      <xdr:rowOff>57150</xdr:rowOff>
    </xdr:from>
    <xdr:to>
      <xdr:col>38</xdr:col>
      <xdr:colOff>202406</xdr:colOff>
      <xdr:row>47</xdr:row>
      <xdr:rowOff>133350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130969</xdr:colOff>
      <xdr:row>42</xdr:row>
      <xdr:rowOff>45244</xdr:rowOff>
    </xdr:from>
    <xdr:to>
      <xdr:col>29</xdr:col>
      <xdr:colOff>178594</xdr:colOff>
      <xdr:row>56</xdr:row>
      <xdr:rowOff>121444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1"/>
  <sheetViews>
    <sheetView tabSelected="1" topLeftCell="X1" zoomScale="80" zoomScaleNormal="80" workbookViewId="0">
      <selection activeCell="K13" sqref="K13"/>
    </sheetView>
  </sheetViews>
  <sheetFormatPr defaultRowHeight="15" x14ac:dyDescent="0.2"/>
  <cols>
    <col min="1" max="1" width="10.89453125" customWidth="1"/>
    <col min="9" max="9" width="19.50390625" customWidth="1"/>
    <col min="10" max="11" width="16.41015625" style="2" customWidth="1"/>
    <col min="13" max="13" width="11.8359375" customWidth="1"/>
    <col min="22" max="22" width="9.14453125" style="2" customWidth="1"/>
    <col min="24" max="24" width="13.1796875" customWidth="1"/>
    <col min="26" max="26" width="9.14453125" style="3"/>
    <col min="33" max="33" width="14.66015625" customWidth="1"/>
    <col min="41" max="41" width="8.609375" customWidth="1"/>
    <col min="43" max="43" width="12.375" customWidth="1"/>
    <col min="44" max="44" width="13.98828125" customWidth="1"/>
    <col min="45" max="47" width="9.14453125" customWidth="1"/>
  </cols>
  <sheetData>
    <row r="1" spans="1:56" x14ac:dyDescent="0.2">
      <c r="A1" s="5" t="s">
        <v>0</v>
      </c>
      <c r="B1" s="5" t="s">
        <v>1</v>
      </c>
      <c r="C1" s="6" t="s">
        <v>4</v>
      </c>
      <c r="D1" s="6"/>
      <c r="E1" s="6"/>
      <c r="F1" s="6"/>
      <c r="G1" s="6"/>
      <c r="H1" s="5" t="s">
        <v>9</v>
      </c>
      <c r="I1" s="5" t="s">
        <v>35</v>
      </c>
      <c r="J1" s="5" t="s">
        <v>34</v>
      </c>
      <c r="K1" s="4"/>
      <c r="M1" s="5" t="s">
        <v>0</v>
      </c>
      <c r="N1" s="5" t="s">
        <v>1</v>
      </c>
      <c r="O1" s="6" t="s">
        <v>4</v>
      </c>
      <c r="P1" s="6"/>
      <c r="Q1" s="6"/>
      <c r="R1" s="6"/>
      <c r="S1" s="6"/>
      <c r="T1" s="5" t="s">
        <v>10</v>
      </c>
      <c r="X1" s="5" t="s">
        <v>0</v>
      </c>
      <c r="Y1" s="5" t="s">
        <v>1</v>
      </c>
      <c r="Z1" s="6" t="s">
        <v>2</v>
      </c>
      <c r="AA1" s="6"/>
      <c r="AB1" s="6"/>
      <c r="AC1" s="6"/>
      <c r="AD1" s="5" t="s">
        <v>20</v>
      </c>
      <c r="AG1" s="5" t="s">
        <v>0</v>
      </c>
      <c r="AH1" s="5" t="s">
        <v>1</v>
      </c>
      <c r="AI1" s="6" t="s">
        <v>4</v>
      </c>
      <c r="AJ1" s="6"/>
      <c r="AK1" s="6"/>
      <c r="AL1" s="6"/>
      <c r="AM1" s="6"/>
      <c r="AN1" s="5" t="s">
        <v>21</v>
      </c>
      <c r="AO1" s="5"/>
      <c r="AQ1" s="5" t="s">
        <v>0</v>
      </c>
      <c r="AR1" s="5" t="s">
        <v>1</v>
      </c>
      <c r="AS1" s="6" t="s">
        <v>3</v>
      </c>
      <c r="AT1" s="6"/>
      <c r="AU1" s="6"/>
      <c r="AV1" s="6"/>
      <c r="AW1" s="6" t="s">
        <v>25</v>
      </c>
      <c r="AX1" s="6"/>
      <c r="AY1" s="6"/>
      <c r="AZ1" s="6"/>
      <c r="BA1" s="6" t="s">
        <v>18</v>
      </c>
      <c r="BB1" s="6"/>
      <c r="BC1" s="6"/>
      <c r="BD1" s="6"/>
    </row>
    <row r="2" spans="1:56" x14ac:dyDescent="0.2">
      <c r="A2" s="5"/>
      <c r="B2" s="5"/>
      <c r="C2" s="2" t="s">
        <v>3</v>
      </c>
      <c r="D2" s="2">
        <v>10</v>
      </c>
      <c r="E2" s="2">
        <v>20</v>
      </c>
      <c r="F2" s="2">
        <v>30</v>
      </c>
      <c r="G2" s="2">
        <v>40</v>
      </c>
      <c r="H2" s="5"/>
      <c r="I2" s="5"/>
      <c r="J2" s="5"/>
      <c r="K2" s="4"/>
      <c r="M2" s="5"/>
      <c r="N2" s="5"/>
      <c r="O2" s="2" t="s">
        <v>3</v>
      </c>
      <c r="P2" s="2">
        <v>10</v>
      </c>
      <c r="Q2" s="2">
        <v>20</v>
      </c>
      <c r="R2" s="2">
        <v>30</v>
      </c>
      <c r="S2" s="2">
        <v>40</v>
      </c>
      <c r="T2" s="5"/>
      <c r="X2" s="5"/>
      <c r="Y2" s="5"/>
      <c r="Z2" s="3" t="s">
        <v>3</v>
      </c>
      <c r="AA2" s="2" t="s">
        <v>17</v>
      </c>
      <c r="AB2" s="2" t="s">
        <v>18</v>
      </c>
      <c r="AC2" s="2" t="s">
        <v>19</v>
      </c>
      <c r="AD2" s="5"/>
      <c r="AG2" s="5"/>
      <c r="AH2" s="5"/>
      <c r="AI2" s="2" t="s">
        <v>3</v>
      </c>
      <c r="AJ2" s="2">
        <v>10</v>
      </c>
      <c r="AK2" s="2">
        <v>20</v>
      </c>
      <c r="AL2" s="2">
        <v>30</v>
      </c>
      <c r="AM2" s="2">
        <v>40</v>
      </c>
      <c r="AN2" s="5"/>
      <c r="AO2" s="5"/>
      <c r="AQ2" s="5"/>
      <c r="AR2" s="5"/>
      <c r="AS2" t="s">
        <v>26</v>
      </c>
      <c r="AT2" t="s">
        <v>27</v>
      </c>
      <c r="AU2" t="s">
        <v>28</v>
      </c>
      <c r="AV2" t="s">
        <v>29</v>
      </c>
      <c r="AW2" s="2" t="s">
        <v>26</v>
      </c>
      <c r="AX2" s="2" t="s">
        <v>27</v>
      </c>
      <c r="AY2" s="2" t="s">
        <v>28</v>
      </c>
      <c r="AZ2" s="2" t="s">
        <v>29</v>
      </c>
      <c r="BA2" s="2" t="s">
        <v>26</v>
      </c>
      <c r="BB2" s="2" t="s">
        <v>27</v>
      </c>
      <c r="BC2" s="2" t="s">
        <v>28</v>
      </c>
      <c r="BD2" s="2" t="s">
        <v>29</v>
      </c>
    </row>
    <row r="3" spans="1:56" x14ac:dyDescent="0.2">
      <c r="A3" t="s">
        <v>5</v>
      </c>
      <c r="B3" t="s">
        <v>22</v>
      </c>
      <c r="C3">
        <v>2.7000000000000001E-3</v>
      </c>
      <c r="D3">
        <v>4.87E-2</v>
      </c>
      <c r="E3" s="1">
        <v>8.3599999999999994E-2</v>
      </c>
      <c r="F3">
        <v>0.27129999999999999</v>
      </c>
      <c r="G3">
        <v>1.1920999999999999</v>
      </c>
      <c r="H3">
        <f>G3-C3</f>
        <v>1.1894</v>
      </c>
      <c r="I3" s="2">
        <v>23</v>
      </c>
      <c r="J3" s="2">
        <f>H3*I3</f>
        <v>27.356200000000001</v>
      </c>
      <c r="M3" s="2" t="s">
        <v>5</v>
      </c>
      <c r="N3" s="2" t="s">
        <v>22</v>
      </c>
      <c r="O3" s="2">
        <v>0.7</v>
      </c>
      <c r="P3" s="2">
        <v>1.3466</v>
      </c>
      <c r="Q3" s="2">
        <v>1.62</v>
      </c>
      <c r="R3" s="2">
        <v>2.7065999999999999</v>
      </c>
      <c r="S3" s="2">
        <v>4.8532999999999999</v>
      </c>
      <c r="T3" s="2">
        <f>S3-O3</f>
        <v>4.1532999999999998</v>
      </c>
      <c r="U3" s="2">
        <v>23</v>
      </c>
      <c r="X3" s="2" t="s">
        <v>5</v>
      </c>
      <c r="Y3" s="2" t="s">
        <v>22</v>
      </c>
      <c r="Z3" s="3">
        <v>2.7000000000000001E-3</v>
      </c>
      <c r="AA3">
        <v>-5.9145000000000003</v>
      </c>
      <c r="AB3" s="2">
        <v>1.1920999999999999</v>
      </c>
      <c r="AC3">
        <f>LN(AB3)</f>
        <v>0.17571645774181879</v>
      </c>
      <c r="AD3">
        <v>15.2255</v>
      </c>
      <c r="AG3" s="2" t="s">
        <v>5</v>
      </c>
      <c r="AH3" s="2" t="s">
        <v>22</v>
      </c>
      <c r="AI3">
        <v>30</v>
      </c>
      <c r="AJ3">
        <v>26</v>
      </c>
      <c r="AK3">
        <v>23</v>
      </c>
      <c r="AL3">
        <v>23</v>
      </c>
      <c r="AM3">
        <v>23</v>
      </c>
      <c r="AN3">
        <v>76</v>
      </c>
      <c r="AQ3" s="2" t="s">
        <v>5</v>
      </c>
      <c r="AR3" s="2" t="s">
        <v>22</v>
      </c>
      <c r="AS3">
        <v>27.8</v>
      </c>
      <c r="AT3">
        <v>7.1</v>
      </c>
      <c r="AW3">
        <v>28.1</v>
      </c>
      <c r="AX3">
        <v>7.1</v>
      </c>
      <c r="BA3">
        <v>28</v>
      </c>
      <c r="BB3">
        <v>7.3</v>
      </c>
    </row>
    <row r="4" spans="1:56" x14ac:dyDescent="0.2">
      <c r="B4" t="s">
        <v>23</v>
      </c>
      <c r="C4" s="2">
        <v>2.7000000000000001E-3</v>
      </c>
      <c r="D4">
        <v>4.4999999999999998E-2</v>
      </c>
      <c r="E4" s="2">
        <v>8.0199999999999994E-2</v>
      </c>
      <c r="F4">
        <v>0.27660000000000001</v>
      </c>
      <c r="G4">
        <v>1.1685000000000001</v>
      </c>
      <c r="H4" s="2">
        <f t="shared" ref="H4:H20" si="0">G4-C4</f>
        <v>1.1658000000000002</v>
      </c>
      <c r="I4" s="2">
        <v>22</v>
      </c>
      <c r="J4" s="2">
        <f t="shared" ref="J4:J22" si="1">H4*I4</f>
        <v>25.647600000000004</v>
      </c>
      <c r="M4" s="2"/>
      <c r="N4" s="2" t="s">
        <v>23</v>
      </c>
      <c r="O4" s="2">
        <v>0.7</v>
      </c>
      <c r="P4" s="2">
        <v>1.32</v>
      </c>
      <c r="Q4" s="2">
        <v>1.64</v>
      </c>
      <c r="R4" s="2">
        <v>2.6865999999999999</v>
      </c>
      <c r="S4" s="2">
        <v>4.7133000000000003</v>
      </c>
      <c r="T4" s="2">
        <f t="shared" ref="T4:T20" si="2">S4-O4</f>
        <v>4.0133000000000001</v>
      </c>
      <c r="U4" s="2">
        <v>22</v>
      </c>
      <c r="X4" s="2"/>
      <c r="Y4" s="2" t="s">
        <v>23</v>
      </c>
      <c r="Z4" s="3">
        <v>2.7000000000000001E-3</v>
      </c>
      <c r="AA4" s="2">
        <v>-5.9145000000000003</v>
      </c>
      <c r="AB4" s="2">
        <v>1.1685000000000001</v>
      </c>
      <c r="AC4" s="2">
        <f t="shared" ref="AC4:AC5" si="3">LN(AB4)</f>
        <v>0.15572087499677567</v>
      </c>
      <c r="AD4">
        <v>15.1755</v>
      </c>
      <c r="AG4" s="2"/>
      <c r="AH4" s="2" t="s">
        <v>23</v>
      </c>
      <c r="AI4">
        <v>30</v>
      </c>
      <c r="AJ4">
        <v>25</v>
      </c>
      <c r="AK4">
        <v>23</v>
      </c>
      <c r="AL4">
        <v>22</v>
      </c>
      <c r="AM4">
        <v>22</v>
      </c>
      <c r="AN4">
        <v>73</v>
      </c>
      <c r="AQ4" s="2"/>
      <c r="AR4" s="2" t="s">
        <v>23</v>
      </c>
      <c r="AS4">
        <v>27.7</v>
      </c>
      <c r="AT4">
        <v>7</v>
      </c>
      <c r="AW4">
        <v>28</v>
      </c>
      <c r="AX4">
        <v>7</v>
      </c>
      <c r="BA4">
        <v>28.1</v>
      </c>
      <c r="BB4">
        <v>7.2</v>
      </c>
    </row>
    <row r="5" spans="1:56" x14ac:dyDescent="0.2">
      <c r="B5" t="s">
        <v>24</v>
      </c>
      <c r="C5" s="2">
        <v>2.7000000000000001E-3</v>
      </c>
      <c r="D5">
        <v>4.6100000000000002E-2</v>
      </c>
      <c r="E5">
        <v>8.9300000000000004E-2</v>
      </c>
      <c r="F5">
        <v>0.27229999999999999</v>
      </c>
      <c r="G5">
        <v>1.0791999999999999</v>
      </c>
      <c r="H5" s="2">
        <f t="shared" si="0"/>
        <v>1.0765</v>
      </c>
      <c r="I5" s="2">
        <v>24</v>
      </c>
      <c r="J5" s="2">
        <f t="shared" si="1"/>
        <v>25.835999999999999</v>
      </c>
      <c r="M5" s="2"/>
      <c r="N5" s="2" t="s">
        <v>24</v>
      </c>
      <c r="O5" s="2">
        <v>0.7</v>
      </c>
      <c r="P5" s="2">
        <v>1.3</v>
      </c>
      <c r="Q5" s="2">
        <v>1.6866000000000001</v>
      </c>
      <c r="R5" s="2">
        <v>2.8332999999999999</v>
      </c>
      <c r="S5" s="2">
        <v>4.7</v>
      </c>
      <c r="T5" s="2">
        <f t="shared" si="2"/>
        <v>4</v>
      </c>
      <c r="U5" s="2">
        <v>24</v>
      </c>
      <c r="X5" s="2"/>
      <c r="Y5" s="2" t="s">
        <v>24</v>
      </c>
      <c r="Z5" s="3">
        <v>2.7000000000000001E-3</v>
      </c>
      <c r="AA5" s="2">
        <v>-5.9145000000000003</v>
      </c>
      <c r="AB5" s="2">
        <v>1.0791999999999999</v>
      </c>
      <c r="AC5" s="2">
        <f t="shared" si="3"/>
        <v>7.6220025911409015E-2</v>
      </c>
      <c r="AD5">
        <v>14.976699999999999</v>
      </c>
      <c r="AG5" s="2"/>
      <c r="AH5" s="2" t="s">
        <v>24</v>
      </c>
      <c r="AI5">
        <v>30</v>
      </c>
      <c r="AJ5">
        <v>26</v>
      </c>
      <c r="AK5">
        <v>24</v>
      </c>
      <c r="AL5">
        <v>24</v>
      </c>
      <c r="AM5">
        <v>24</v>
      </c>
      <c r="AN5">
        <v>80</v>
      </c>
      <c r="AQ5" s="2"/>
      <c r="AR5" s="2" t="s">
        <v>24</v>
      </c>
      <c r="AS5">
        <v>27.7</v>
      </c>
      <c r="AT5">
        <v>6.9</v>
      </c>
      <c r="AW5">
        <v>28.1</v>
      </c>
      <c r="AX5">
        <v>7</v>
      </c>
      <c r="BA5">
        <v>28.1</v>
      </c>
      <c r="BB5">
        <v>7.2</v>
      </c>
    </row>
    <row r="6" spans="1:56" s="2" customFormat="1" x14ac:dyDescent="0.2">
      <c r="A6" s="2" t="s">
        <v>11</v>
      </c>
      <c r="C6" s="2">
        <f>SUM(C3:C5)</f>
        <v>8.0999999999999996E-3</v>
      </c>
      <c r="D6" s="2">
        <f t="shared" ref="D6:I6" si="4">SUM(D3:D5)</f>
        <v>0.13980000000000001</v>
      </c>
      <c r="E6" s="2">
        <f t="shared" si="4"/>
        <v>0.25309999999999999</v>
      </c>
      <c r="F6" s="2">
        <f t="shared" si="4"/>
        <v>0.82020000000000004</v>
      </c>
      <c r="G6" s="2">
        <f t="shared" si="4"/>
        <v>3.4398</v>
      </c>
      <c r="H6" s="2">
        <f t="shared" si="4"/>
        <v>3.4317000000000002</v>
      </c>
      <c r="I6" s="2">
        <f t="shared" si="4"/>
        <v>69</v>
      </c>
      <c r="J6" s="2">
        <f t="shared" si="1"/>
        <v>236.78730000000002</v>
      </c>
      <c r="M6" s="2" t="s">
        <v>11</v>
      </c>
      <c r="O6" s="2">
        <f>SUM(O3:O5)</f>
        <v>2.0999999999999996</v>
      </c>
      <c r="P6" s="2">
        <f t="shared" ref="P6:U6" si="5">SUM(P3:P5)</f>
        <v>3.9665999999999997</v>
      </c>
      <c r="Q6" s="2">
        <f t="shared" si="5"/>
        <v>4.9466000000000001</v>
      </c>
      <c r="R6" s="2">
        <f t="shared" si="5"/>
        <v>8.2264999999999997</v>
      </c>
      <c r="S6" s="2">
        <f t="shared" si="5"/>
        <v>14.2666</v>
      </c>
      <c r="T6" s="2">
        <f t="shared" si="5"/>
        <v>12.166599999999999</v>
      </c>
      <c r="U6" s="2">
        <f t="shared" si="5"/>
        <v>69</v>
      </c>
      <c r="X6" s="2" t="s">
        <v>13</v>
      </c>
      <c r="Z6" s="3">
        <f>AVERAGE(Z3:Z5)</f>
        <v>2.6999999999999997E-3</v>
      </c>
      <c r="AA6" s="2">
        <f t="shared" ref="AA6:AD6" si="6">AVERAGE(AA3:AA5)</f>
        <v>-5.9145000000000003</v>
      </c>
      <c r="AB6" s="2">
        <f t="shared" si="6"/>
        <v>1.1466000000000001</v>
      </c>
      <c r="AC6" s="2">
        <f t="shared" si="6"/>
        <v>0.13588578621666783</v>
      </c>
      <c r="AD6" s="2">
        <f t="shared" si="6"/>
        <v>15.1259</v>
      </c>
      <c r="AG6" s="2" t="s">
        <v>11</v>
      </c>
      <c r="AI6" s="2">
        <f>SUM(AI3:AI5)</f>
        <v>90</v>
      </c>
      <c r="AJ6" s="2">
        <f t="shared" ref="AJ6:AN6" si="7">SUM(AJ3:AJ5)</f>
        <v>77</v>
      </c>
      <c r="AK6" s="2">
        <f t="shared" si="7"/>
        <v>70</v>
      </c>
      <c r="AL6" s="2">
        <f t="shared" si="7"/>
        <v>69</v>
      </c>
      <c r="AM6" s="2">
        <f t="shared" si="7"/>
        <v>69</v>
      </c>
      <c r="AN6" s="2">
        <f t="shared" si="7"/>
        <v>229</v>
      </c>
      <c r="AQ6" s="2" t="s">
        <v>13</v>
      </c>
      <c r="AS6" s="2">
        <f>AVERAGE(AS3:AS5)</f>
        <v>27.733333333333334</v>
      </c>
      <c r="AT6" s="2">
        <f>AVERAGE(AT3:AT5)</f>
        <v>7</v>
      </c>
      <c r="AW6" s="2">
        <f>AVERAGE(AW3:AW5)</f>
        <v>28.066666666666666</v>
      </c>
      <c r="AX6" s="2">
        <f>AVERAGE(AX3:AX5)</f>
        <v>7.0333333333333341</v>
      </c>
      <c r="BA6" s="2">
        <f>AVERAGE(BA3:BA5)</f>
        <v>28.066666666666666</v>
      </c>
      <c r="BB6" s="2">
        <f>AVERAGE(BB3:BB5)</f>
        <v>7.2333333333333334</v>
      </c>
    </row>
    <row r="7" spans="1:56" s="2" customFormat="1" x14ac:dyDescent="0.2">
      <c r="A7" s="2" t="s">
        <v>12</v>
      </c>
      <c r="C7" s="2">
        <f>AVERAGE(C3:C5)</f>
        <v>2.6999999999999997E-3</v>
      </c>
      <c r="D7" s="2">
        <f t="shared" ref="D7:H7" si="8">AVERAGE(D3:D5)</f>
        <v>4.6600000000000003E-2</v>
      </c>
      <c r="E7" s="2">
        <f t="shared" si="8"/>
        <v>8.4366666666666659E-2</v>
      </c>
      <c r="F7" s="2">
        <f t="shared" si="8"/>
        <v>0.27340000000000003</v>
      </c>
      <c r="G7" s="2">
        <f t="shared" si="8"/>
        <v>1.1466000000000001</v>
      </c>
      <c r="H7" s="2">
        <f t="shared" si="8"/>
        <v>1.1439000000000001</v>
      </c>
      <c r="I7" s="2">
        <v>23</v>
      </c>
      <c r="J7" s="2">
        <f t="shared" si="1"/>
        <v>26.309700000000003</v>
      </c>
      <c r="M7" s="2" t="s">
        <v>13</v>
      </c>
      <c r="O7" s="2">
        <f>AVERAGE(O3:O5)</f>
        <v>0.69999999999999984</v>
      </c>
      <c r="P7" s="2">
        <f t="shared" ref="P7:T7" si="9">AVERAGE(P3:P5)</f>
        <v>1.3221999999999998</v>
      </c>
      <c r="Q7" s="2">
        <f t="shared" si="9"/>
        <v>1.6488666666666667</v>
      </c>
      <c r="R7" s="2">
        <f t="shared" si="9"/>
        <v>2.7421666666666664</v>
      </c>
      <c r="S7" s="2">
        <f t="shared" si="9"/>
        <v>4.7555333333333332</v>
      </c>
      <c r="T7" s="2">
        <f t="shared" si="9"/>
        <v>4.055533333333333</v>
      </c>
      <c r="U7" s="2">
        <v>23</v>
      </c>
      <c r="X7" s="2" t="s">
        <v>14</v>
      </c>
      <c r="Y7" s="2" t="s">
        <v>22</v>
      </c>
      <c r="Z7" s="3">
        <v>2.7000000000000001E-3</v>
      </c>
      <c r="AA7" s="2">
        <v>-5.9145000000000003</v>
      </c>
      <c r="AB7" s="2">
        <v>2.0893999999999999</v>
      </c>
      <c r="AC7" s="2">
        <f>LN(AB7)</f>
        <v>0.73687694342127052</v>
      </c>
      <c r="AD7" s="2">
        <v>16.6282</v>
      </c>
      <c r="AG7" s="2" t="s">
        <v>12</v>
      </c>
      <c r="AI7" s="2">
        <f>AVERAGE(AI3:AI5)</f>
        <v>30</v>
      </c>
      <c r="AJ7" s="2">
        <f t="shared" ref="AJ7:AN7" si="10">AVERAGE(AJ3:AJ5)</f>
        <v>25.666666666666668</v>
      </c>
      <c r="AK7" s="2">
        <f t="shared" si="10"/>
        <v>23.333333333333332</v>
      </c>
      <c r="AL7" s="2">
        <f t="shared" si="10"/>
        <v>23</v>
      </c>
      <c r="AM7" s="2">
        <v>23</v>
      </c>
      <c r="AN7" s="2">
        <f t="shared" si="10"/>
        <v>76.333333333333329</v>
      </c>
      <c r="AQ7" s="2" t="s">
        <v>14</v>
      </c>
      <c r="AR7" s="2" t="s">
        <v>22</v>
      </c>
      <c r="AS7" s="2">
        <v>27.9</v>
      </c>
      <c r="AT7" s="2">
        <v>7</v>
      </c>
      <c r="AW7" s="2">
        <v>28.2</v>
      </c>
      <c r="AX7" s="2">
        <v>7.2</v>
      </c>
      <c r="BA7" s="2">
        <v>28.1</v>
      </c>
      <c r="BB7" s="2">
        <v>7.3</v>
      </c>
    </row>
    <row r="8" spans="1:56" x14ac:dyDescent="0.2">
      <c r="A8" t="s">
        <v>6</v>
      </c>
      <c r="B8" t="s">
        <v>22</v>
      </c>
      <c r="C8" s="2">
        <v>2.7000000000000001E-3</v>
      </c>
      <c r="D8">
        <v>5.7599999999999998E-2</v>
      </c>
      <c r="E8">
        <v>0.1077</v>
      </c>
      <c r="F8">
        <v>0.85109999999999997</v>
      </c>
      <c r="G8">
        <v>2.0893999999999999</v>
      </c>
      <c r="H8" s="2">
        <f t="shared" si="0"/>
        <v>2.0867</v>
      </c>
      <c r="I8" s="2">
        <v>25</v>
      </c>
      <c r="J8" s="2">
        <f t="shared" si="1"/>
        <v>52.167499999999997</v>
      </c>
      <c r="M8" s="2" t="s">
        <v>6</v>
      </c>
      <c r="N8" s="2" t="s">
        <v>22</v>
      </c>
      <c r="O8" s="2">
        <v>0.7</v>
      </c>
      <c r="P8" s="2">
        <v>1.42</v>
      </c>
      <c r="Q8" s="2">
        <v>1.5466</v>
      </c>
      <c r="R8" s="2">
        <v>3.7532999999999999</v>
      </c>
      <c r="S8" s="2">
        <v>5.84</v>
      </c>
      <c r="T8" s="2">
        <f t="shared" si="2"/>
        <v>5.14</v>
      </c>
      <c r="U8" s="2">
        <v>25</v>
      </c>
      <c r="X8" s="2"/>
      <c r="Y8" s="2" t="s">
        <v>23</v>
      </c>
      <c r="Z8" s="3">
        <v>2.7000000000000001E-3</v>
      </c>
      <c r="AA8" s="2">
        <v>-5.9145000000000003</v>
      </c>
      <c r="AB8" s="2">
        <v>1.91</v>
      </c>
      <c r="AC8" s="2">
        <f t="shared" ref="AC8:AC9" si="11">LN(AB8)</f>
        <v>0.64710324205853842</v>
      </c>
      <c r="AD8">
        <v>16.404</v>
      </c>
      <c r="AG8" s="2" t="s">
        <v>6</v>
      </c>
      <c r="AH8" s="2" t="s">
        <v>22</v>
      </c>
      <c r="AI8">
        <v>30</v>
      </c>
      <c r="AJ8">
        <v>27</v>
      </c>
      <c r="AK8">
        <v>26</v>
      </c>
      <c r="AL8">
        <v>25</v>
      </c>
      <c r="AM8">
        <v>25</v>
      </c>
      <c r="AN8">
        <v>83</v>
      </c>
      <c r="AQ8" s="2"/>
      <c r="AR8" s="2" t="s">
        <v>23</v>
      </c>
      <c r="AS8">
        <v>27.8</v>
      </c>
      <c r="AT8">
        <v>7.2</v>
      </c>
      <c r="AW8">
        <v>28.1</v>
      </c>
      <c r="AX8">
        <v>7</v>
      </c>
      <c r="BA8">
        <v>28</v>
      </c>
      <c r="BB8">
        <v>7.2</v>
      </c>
    </row>
    <row r="9" spans="1:56" x14ac:dyDescent="0.2">
      <c r="B9" t="s">
        <v>23</v>
      </c>
      <c r="C9" s="2">
        <v>2.7000000000000001E-3</v>
      </c>
      <c r="D9">
        <v>5.1400000000000001E-2</v>
      </c>
      <c r="E9">
        <v>0.1069</v>
      </c>
      <c r="F9">
        <v>0.64290000000000003</v>
      </c>
      <c r="G9">
        <v>1.91</v>
      </c>
      <c r="H9" s="2">
        <f t="shared" si="0"/>
        <v>1.9073</v>
      </c>
      <c r="I9" s="2">
        <v>24</v>
      </c>
      <c r="J9" s="2">
        <f t="shared" si="1"/>
        <v>45.775199999999998</v>
      </c>
      <c r="M9" s="2"/>
      <c r="N9" s="2" t="s">
        <v>23</v>
      </c>
      <c r="O9" s="2">
        <v>0.7</v>
      </c>
      <c r="P9" s="2">
        <v>1.48</v>
      </c>
      <c r="Q9" s="2">
        <v>1.5732999999999999</v>
      </c>
      <c r="R9" s="2">
        <v>3.6865999999999999</v>
      </c>
      <c r="S9" s="2">
        <v>5.5865999999999998</v>
      </c>
      <c r="T9" s="2">
        <f t="shared" si="2"/>
        <v>4.8865999999999996</v>
      </c>
      <c r="U9" s="2">
        <v>24</v>
      </c>
      <c r="X9" s="2"/>
      <c r="Y9" s="2" t="s">
        <v>24</v>
      </c>
      <c r="Z9" s="3">
        <v>2.7000000000000001E-3</v>
      </c>
      <c r="AA9" s="2">
        <v>-5.9145000000000003</v>
      </c>
      <c r="AB9" s="2">
        <v>1.9750000000000001</v>
      </c>
      <c r="AC9" s="2">
        <f t="shared" si="11"/>
        <v>0.68056839835308525</v>
      </c>
      <c r="AD9">
        <v>16.487500000000001</v>
      </c>
      <c r="AG9" s="2"/>
      <c r="AH9" s="2" t="s">
        <v>23</v>
      </c>
      <c r="AI9">
        <v>30</v>
      </c>
      <c r="AJ9">
        <v>25</v>
      </c>
      <c r="AK9">
        <v>25</v>
      </c>
      <c r="AL9">
        <v>25</v>
      </c>
      <c r="AM9">
        <v>24</v>
      </c>
      <c r="AN9">
        <v>80</v>
      </c>
      <c r="AQ9" s="2"/>
      <c r="AR9" s="2" t="s">
        <v>24</v>
      </c>
      <c r="AS9">
        <v>27.8</v>
      </c>
      <c r="AT9">
        <v>7</v>
      </c>
      <c r="AW9">
        <v>28.1</v>
      </c>
      <c r="AX9">
        <v>7.1</v>
      </c>
      <c r="BA9">
        <v>28.2</v>
      </c>
      <c r="BB9">
        <v>7.2</v>
      </c>
    </row>
    <row r="10" spans="1:56" x14ac:dyDescent="0.2">
      <c r="B10" t="s">
        <v>24</v>
      </c>
      <c r="C10" s="2">
        <v>2.7000000000000001E-3</v>
      </c>
      <c r="D10">
        <v>5.45E-2</v>
      </c>
      <c r="E10">
        <v>9.7500000000000003E-2</v>
      </c>
      <c r="F10">
        <v>0.62519999999999998</v>
      </c>
      <c r="G10">
        <v>1.9750000000000001</v>
      </c>
      <c r="H10" s="2">
        <f t="shared" si="0"/>
        <v>1.9723000000000002</v>
      </c>
      <c r="I10" s="2">
        <v>25</v>
      </c>
      <c r="J10" s="2">
        <f t="shared" si="1"/>
        <v>49.307500000000005</v>
      </c>
      <c r="M10" s="2"/>
      <c r="N10" s="2" t="s">
        <v>24</v>
      </c>
      <c r="O10" s="2">
        <v>0.7</v>
      </c>
      <c r="P10" s="2">
        <v>1.5</v>
      </c>
      <c r="Q10" s="2">
        <v>1.6533</v>
      </c>
      <c r="R10" s="2">
        <v>3.6</v>
      </c>
      <c r="S10" s="2">
        <v>5.6132999999999997</v>
      </c>
      <c r="T10" s="2">
        <f t="shared" si="2"/>
        <v>4.9132999999999996</v>
      </c>
      <c r="U10" s="2">
        <v>25</v>
      </c>
      <c r="X10" s="2" t="s">
        <v>13</v>
      </c>
      <c r="Y10" s="2"/>
      <c r="Z10" s="3">
        <f>AVERAGE(Z7:Z9)</f>
        <v>2.6999999999999997E-3</v>
      </c>
      <c r="AA10" s="2">
        <f t="shared" ref="AA10:AD10" si="12">AVERAGE(AA7:AA9)</f>
        <v>-5.9145000000000003</v>
      </c>
      <c r="AB10" s="2">
        <f t="shared" si="12"/>
        <v>1.9914666666666665</v>
      </c>
      <c r="AC10" s="2">
        <f t="shared" si="12"/>
        <v>0.6881828612776314</v>
      </c>
      <c r="AD10" s="2">
        <f t="shared" si="12"/>
        <v>16.506566666666668</v>
      </c>
      <c r="AG10" s="2"/>
      <c r="AH10" s="2" t="s">
        <v>24</v>
      </c>
      <c r="AI10">
        <v>30</v>
      </c>
      <c r="AJ10">
        <v>26</v>
      </c>
      <c r="AK10">
        <v>24</v>
      </c>
      <c r="AL10">
        <v>24</v>
      </c>
      <c r="AM10">
        <v>25</v>
      </c>
      <c r="AN10">
        <v>80</v>
      </c>
      <c r="AQ10" s="2" t="s">
        <v>13</v>
      </c>
      <c r="AR10" s="2"/>
      <c r="AS10">
        <f>AVERAGE(AS7:AS9)</f>
        <v>27.833333333333332</v>
      </c>
      <c r="AT10" s="2">
        <f>AVERAGE(AT7:AT9)</f>
        <v>7.0666666666666664</v>
      </c>
      <c r="AW10">
        <f>AVERAGE(AW7:AW9)</f>
        <v>28.133333333333336</v>
      </c>
      <c r="AX10" s="2">
        <f>AVERAGE(AX7:AX9)</f>
        <v>7.0999999999999988</v>
      </c>
      <c r="BA10">
        <f>AVERAGE(BA7:BA9)</f>
        <v>28.099999999999998</v>
      </c>
      <c r="BB10" s="2">
        <f>AVERAGE(BB7:BB9)</f>
        <v>7.2333333333333334</v>
      </c>
    </row>
    <row r="11" spans="1:56" s="2" customFormat="1" x14ac:dyDescent="0.2">
      <c r="A11" s="2" t="s">
        <v>11</v>
      </c>
      <c r="C11" s="2">
        <f>SUM(C8:C10)</f>
        <v>8.0999999999999996E-3</v>
      </c>
      <c r="D11" s="2">
        <f t="shared" ref="D11:I11" si="13">SUM(D8:D10)</f>
        <v>0.16350000000000001</v>
      </c>
      <c r="E11" s="2">
        <f t="shared" si="13"/>
        <v>0.31210000000000004</v>
      </c>
      <c r="F11" s="2">
        <f t="shared" si="13"/>
        <v>2.1192000000000002</v>
      </c>
      <c r="G11" s="2">
        <f t="shared" si="13"/>
        <v>5.9743999999999993</v>
      </c>
      <c r="H11" s="2">
        <f t="shared" si="13"/>
        <v>5.9663000000000004</v>
      </c>
      <c r="I11" s="2">
        <f t="shared" si="13"/>
        <v>74</v>
      </c>
      <c r="J11" s="2">
        <f t="shared" si="1"/>
        <v>441.50620000000004</v>
      </c>
      <c r="M11" s="2" t="s">
        <v>11</v>
      </c>
      <c r="O11" s="2">
        <f>SUM(O8:O10)</f>
        <v>2.0999999999999996</v>
      </c>
      <c r="P11" s="2">
        <f t="shared" ref="P11:U11" si="14">SUM(P8:P10)</f>
        <v>4.4000000000000004</v>
      </c>
      <c r="Q11" s="2">
        <f t="shared" si="14"/>
        <v>4.7732000000000001</v>
      </c>
      <c r="R11" s="2">
        <f t="shared" si="14"/>
        <v>11.039899999999999</v>
      </c>
      <c r="S11" s="2">
        <f t="shared" si="14"/>
        <v>17.039899999999999</v>
      </c>
      <c r="T11" s="2">
        <f t="shared" si="14"/>
        <v>14.939899999999998</v>
      </c>
      <c r="U11" s="2">
        <f t="shared" si="14"/>
        <v>74</v>
      </c>
      <c r="X11" s="2" t="s">
        <v>15</v>
      </c>
      <c r="Y11" s="2" t="s">
        <v>22</v>
      </c>
      <c r="Z11" s="3">
        <v>2.7000000000000001E-3</v>
      </c>
      <c r="AA11" s="2">
        <v>-5.9145000000000003</v>
      </c>
      <c r="AB11" s="2">
        <v>2.9418000000000002</v>
      </c>
      <c r="AC11" s="2">
        <f>LN(AB11)</f>
        <v>1.0790216389031055</v>
      </c>
      <c r="AD11" s="2">
        <v>17.483699999999999</v>
      </c>
      <c r="AG11" s="2" t="s">
        <v>11</v>
      </c>
      <c r="AI11" s="2">
        <f>SUM(AI8:AI10)</f>
        <v>90</v>
      </c>
      <c r="AJ11" s="2">
        <f t="shared" ref="AJ11:AK11" si="15">SUM(AJ8:AJ10)</f>
        <v>78</v>
      </c>
      <c r="AK11" s="2">
        <f t="shared" si="15"/>
        <v>75</v>
      </c>
      <c r="AL11" s="2">
        <f t="shared" ref="AL11" si="16">SUM(AL8:AL10)</f>
        <v>74</v>
      </c>
      <c r="AM11" s="2">
        <f t="shared" ref="AM11" si="17">SUM(AM8:AM10)</f>
        <v>74</v>
      </c>
      <c r="AN11" s="2">
        <f t="shared" ref="AN11" si="18">SUM(AN8:AN10)</f>
        <v>243</v>
      </c>
      <c r="AQ11" s="2" t="s">
        <v>15</v>
      </c>
      <c r="AR11" s="2" t="s">
        <v>22</v>
      </c>
      <c r="AS11" s="2">
        <v>27.8</v>
      </c>
      <c r="AT11" s="2">
        <v>7</v>
      </c>
      <c r="AW11" s="2">
        <v>28.1</v>
      </c>
      <c r="AX11" s="2">
        <v>7</v>
      </c>
      <c r="BA11" s="2">
        <v>28.2</v>
      </c>
      <c r="BB11" s="2">
        <v>7.2</v>
      </c>
    </row>
    <row r="12" spans="1:56" s="2" customFormat="1" x14ac:dyDescent="0.2">
      <c r="A12" s="2" t="s">
        <v>12</v>
      </c>
      <c r="C12" s="2">
        <f>AVERAGE(C8:C10)</f>
        <v>2.6999999999999997E-3</v>
      </c>
      <c r="D12" s="2">
        <f t="shared" ref="D12:I12" si="19">AVERAGE(D8:D10)</f>
        <v>5.45E-2</v>
      </c>
      <c r="E12" s="2">
        <f t="shared" si="19"/>
        <v>0.10403333333333335</v>
      </c>
      <c r="F12" s="2">
        <f t="shared" si="19"/>
        <v>0.70640000000000003</v>
      </c>
      <c r="G12" s="2">
        <f t="shared" si="19"/>
        <v>1.9914666666666665</v>
      </c>
      <c r="H12" s="2">
        <f t="shared" si="19"/>
        <v>1.9887666666666668</v>
      </c>
      <c r="I12" s="2">
        <f t="shared" si="19"/>
        <v>24.666666666666668</v>
      </c>
      <c r="J12" s="2">
        <f t="shared" si="1"/>
        <v>49.056244444444452</v>
      </c>
      <c r="M12" s="2" t="s">
        <v>13</v>
      </c>
      <c r="O12" s="2">
        <f>AVERAGE(O8:O10)</f>
        <v>0.69999999999999984</v>
      </c>
      <c r="P12" s="2">
        <f t="shared" ref="P12:U12" si="20">AVERAGE(P8:P10)</f>
        <v>1.4666666666666668</v>
      </c>
      <c r="Q12" s="2">
        <f t="shared" si="20"/>
        <v>1.5910666666666666</v>
      </c>
      <c r="R12" s="2">
        <f t="shared" si="20"/>
        <v>3.6799666666666666</v>
      </c>
      <c r="S12" s="2">
        <f t="shared" si="20"/>
        <v>5.6799666666666662</v>
      </c>
      <c r="T12" s="2">
        <f t="shared" si="20"/>
        <v>4.979966666666666</v>
      </c>
      <c r="U12" s="2">
        <f t="shared" si="20"/>
        <v>24.666666666666668</v>
      </c>
      <c r="Y12" s="2" t="s">
        <v>23</v>
      </c>
      <c r="Z12" s="3">
        <v>2.7000000000000001E-3</v>
      </c>
      <c r="AA12" s="2">
        <v>-5.9145000000000003</v>
      </c>
      <c r="AB12" s="2">
        <v>2.6132</v>
      </c>
      <c r="AC12" s="2">
        <f t="shared" ref="AC12:AC13" si="21">LN(AB12)</f>
        <v>0.96057552398445822</v>
      </c>
      <c r="AD12" s="2">
        <v>17.1875</v>
      </c>
      <c r="AG12" s="2" t="s">
        <v>12</v>
      </c>
      <c r="AI12" s="2">
        <f>AVERAGE(AI8:AI10)</f>
        <v>30</v>
      </c>
      <c r="AJ12" s="2">
        <f t="shared" ref="AJ12:AN12" si="22">AVERAGE(AJ8:AJ10)</f>
        <v>26</v>
      </c>
      <c r="AK12" s="2">
        <f t="shared" si="22"/>
        <v>25</v>
      </c>
      <c r="AL12" s="2">
        <f t="shared" si="22"/>
        <v>24.666666666666668</v>
      </c>
      <c r="AM12" s="2">
        <f t="shared" si="22"/>
        <v>24.666666666666668</v>
      </c>
      <c r="AN12" s="2">
        <f t="shared" si="22"/>
        <v>81</v>
      </c>
      <c r="AR12" s="2" t="s">
        <v>23</v>
      </c>
      <c r="AS12" s="2">
        <v>27.7</v>
      </c>
      <c r="AT12" s="2">
        <v>6.9</v>
      </c>
      <c r="AW12" s="2">
        <v>28</v>
      </c>
      <c r="AX12" s="2">
        <v>7</v>
      </c>
      <c r="BA12" s="2">
        <v>28.1</v>
      </c>
      <c r="BB12" s="2">
        <v>7.1</v>
      </c>
    </row>
    <row r="13" spans="1:56" x14ac:dyDescent="0.2">
      <c r="A13" t="s">
        <v>7</v>
      </c>
      <c r="B13" s="2" t="s">
        <v>22</v>
      </c>
      <c r="C13" s="2">
        <v>2.7000000000000001E-3</v>
      </c>
      <c r="D13">
        <v>5.9900000000000002E-2</v>
      </c>
      <c r="E13">
        <v>0.13719999999999999</v>
      </c>
      <c r="F13">
        <v>1.3252999999999999</v>
      </c>
      <c r="G13">
        <v>2.9418000000000002</v>
      </c>
      <c r="H13" s="2">
        <f t="shared" si="0"/>
        <v>2.9391000000000003</v>
      </c>
      <c r="I13" s="2">
        <v>27</v>
      </c>
      <c r="J13" s="2">
        <f t="shared" si="1"/>
        <v>79.355700000000013</v>
      </c>
      <c r="M13" s="2" t="s">
        <v>7</v>
      </c>
      <c r="N13" s="2" t="s">
        <v>22</v>
      </c>
      <c r="O13" s="2">
        <v>0.7</v>
      </c>
      <c r="P13" s="2">
        <v>1.5732999999999999</v>
      </c>
      <c r="Q13" s="2">
        <v>2.1465999999999998</v>
      </c>
      <c r="R13" s="2">
        <v>4.6733000000000002</v>
      </c>
      <c r="S13" s="2">
        <v>6.6333000000000002</v>
      </c>
      <c r="T13" s="2">
        <f t="shared" si="2"/>
        <v>5.9333</v>
      </c>
      <c r="U13" s="2">
        <v>27</v>
      </c>
      <c r="X13" s="2"/>
      <c r="Y13" s="2" t="s">
        <v>24</v>
      </c>
      <c r="Z13" s="3">
        <v>2.7000000000000001E-3</v>
      </c>
      <c r="AA13" s="2">
        <v>-5.9145000000000003</v>
      </c>
      <c r="AB13" s="2">
        <v>2.7292000000000001</v>
      </c>
      <c r="AC13" s="2">
        <f t="shared" si="21"/>
        <v>1.0040085259591316</v>
      </c>
      <c r="AD13">
        <v>17.296199999999999</v>
      </c>
      <c r="AG13" s="2" t="s">
        <v>7</v>
      </c>
      <c r="AH13" s="2" t="s">
        <v>22</v>
      </c>
      <c r="AI13">
        <v>30</v>
      </c>
      <c r="AJ13">
        <v>29</v>
      </c>
      <c r="AK13">
        <v>27</v>
      </c>
      <c r="AL13">
        <v>27</v>
      </c>
      <c r="AM13">
        <v>27</v>
      </c>
      <c r="AN13">
        <v>90</v>
      </c>
      <c r="AQ13" s="2"/>
      <c r="AR13" s="2" t="s">
        <v>24</v>
      </c>
      <c r="AS13">
        <v>27.7</v>
      </c>
      <c r="AT13">
        <v>7</v>
      </c>
      <c r="AW13">
        <v>28.1</v>
      </c>
      <c r="AX13">
        <v>7.2</v>
      </c>
      <c r="BA13">
        <v>28.1</v>
      </c>
      <c r="BB13">
        <v>7.2</v>
      </c>
    </row>
    <row r="14" spans="1:56" x14ac:dyDescent="0.2">
      <c r="B14" s="2" t="s">
        <v>23</v>
      </c>
      <c r="C14" s="2">
        <v>2.7000000000000001E-3</v>
      </c>
      <c r="D14">
        <v>6.1100000000000002E-2</v>
      </c>
      <c r="E14">
        <v>0.13020000000000001</v>
      </c>
      <c r="F14">
        <v>1.2290000000000001</v>
      </c>
      <c r="G14">
        <v>2.6132</v>
      </c>
      <c r="H14" s="2">
        <f t="shared" si="0"/>
        <v>2.6105</v>
      </c>
      <c r="I14" s="2">
        <v>28</v>
      </c>
      <c r="J14" s="2">
        <f t="shared" si="1"/>
        <v>73.093999999999994</v>
      </c>
      <c r="M14" s="2"/>
      <c r="N14" s="2" t="s">
        <v>23</v>
      </c>
      <c r="O14" s="2">
        <v>0.7</v>
      </c>
      <c r="P14" s="2">
        <v>1.6133</v>
      </c>
      <c r="Q14" s="2">
        <v>2.12</v>
      </c>
      <c r="R14" s="2">
        <v>4.6132999999999997</v>
      </c>
      <c r="S14" s="2">
        <v>6.46</v>
      </c>
      <c r="T14" s="2">
        <f t="shared" si="2"/>
        <v>5.76</v>
      </c>
      <c r="U14" s="2">
        <v>28</v>
      </c>
      <c r="X14" s="2" t="s">
        <v>13</v>
      </c>
      <c r="Y14" s="2"/>
      <c r="Z14" s="3">
        <f>AVERAGE(Z11:Z13)</f>
        <v>2.6999999999999997E-3</v>
      </c>
      <c r="AA14" s="2">
        <f t="shared" ref="AA14:AD14" si="23">AVERAGE(AA11:AA13)</f>
        <v>-5.9145000000000003</v>
      </c>
      <c r="AB14" s="2">
        <f t="shared" si="23"/>
        <v>2.7614000000000001</v>
      </c>
      <c r="AC14" s="2">
        <f t="shared" si="23"/>
        <v>1.014535229615565</v>
      </c>
      <c r="AD14" s="2">
        <f t="shared" si="23"/>
        <v>17.322466666666667</v>
      </c>
      <c r="AG14" s="2"/>
      <c r="AH14" s="2" t="s">
        <v>23</v>
      </c>
      <c r="AI14">
        <v>30</v>
      </c>
      <c r="AJ14">
        <v>29</v>
      </c>
      <c r="AK14">
        <v>29</v>
      </c>
      <c r="AL14">
        <v>28</v>
      </c>
      <c r="AM14">
        <v>28</v>
      </c>
      <c r="AN14">
        <v>93</v>
      </c>
      <c r="AQ14" s="2" t="s">
        <v>13</v>
      </c>
      <c r="AR14" s="2"/>
      <c r="AS14">
        <f>AVERAGE(AS11:AS13)</f>
        <v>27.733333333333334</v>
      </c>
      <c r="AT14">
        <f>AVERAGE(AT11:AT13)</f>
        <v>6.9666666666666659</v>
      </c>
      <c r="AW14">
        <f>AVERAGE(AW11:AW13)</f>
        <v>28.066666666666666</v>
      </c>
      <c r="AX14" s="2">
        <f>AVERAGE(AX11:AX13)</f>
        <v>7.0666666666666664</v>
      </c>
      <c r="BA14">
        <f>AVERAGE(BA11:BA13)</f>
        <v>28.133333333333336</v>
      </c>
      <c r="BB14" s="2">
        <f>AVERAGE(BB11:BB13)</f>
        <v>7.166666666666667</v>
      </c>
    </row>
    <row r="15" spans="1:56" x14ac:dyDescent="0.2">
      <c r="B15" s="2" t="s">
        <v>24</v>
      </c>
      <c r="C15" s="2">
        <v>2.7000000000000001E-3</v>
      </c>
      <c r="D15">
        <v>5.8599999999999999E-2</v>
      </c>
      <c r="E15">
        <v>0.12609999999999999</v>
      </c>
      <c r="F15">
        <v>1.2386999999999999</v>
      </c>
      <c r="G15">
        <v>2.7292000000000001</v>
      </c>
      <c r="H15" s="2">
        <f t="shared" si="0"/>
        <v>2.7265000000000001</v>
      </c>
      <c r="I15" s="2">
        <v>26</v>
      </c>
      <c r="J15" s="2">
        <f t="shared" si="1"/>
        <v>70.88900000000001</v>
      </c>
      <c r="M15" s="2"/>
      <c r="N15" s="2" t="s">
        <v>24</v>
      </c>
      <c r="O15" s="2">
        <v>0.7</v>
      </c>
      <c r="P15" s="2">
        <v>1.5732999999999999</v>
      </c>
      <c r="Q15" s="2">
        <v>2.1333000000000002</v>
      </c>
      <c r="R15" s="2">
        <v>4.5599999999999996</v>
      </c>
      <c r="S15" s="2">
        <v>6.4</v>
      </c>
      <c r="T15" s="2">
        <f t="shared" si="2"/>
        <v>5.7</v>
      </c>
      <c r="U15" s="2">
        <v>26</v>
      </c>
      <c r="X15" s="2" t="s">
        <v>16</v>
      </c>
      <c r="Y15" s="2" t="s">
        <v>22</v>
      </c>
      <c r="Z15" s="3">
        <v>2.7000000000000001E-3</v>
      </c>
      <c r="AA15" s="2">
        <v>-5.9145000000000003</v>
      </c>
      <c r="AB15" s="2">
        <v>3.9845999999999999</v>
      </c>
      <c r="AC15">
        <f>LN(AB15)</f>
        <v>1.3824369307925859</v>
      </c>
      <c r="AD15">
        <v>18.2422</v>
      </c>
      <c r="AG15" s="2"/>
      <c r="AH15" s="2" t="s">
        <v>24</v>
      </c>
      <c r="AI15">
        <v>30</v>
      </c>
      <c r="AJ15">
        <v>29</v>
      </c>
      <c r="AK15">
        <v>29</v>
      </c>
      <c r="AL15">
        <v>28</v>
      </c>
      <c r="AM15">
        <v>26</v>
      </c>
      <c r="AN15">
        <v>86</v>
      </c>
      <c r="AQ15" s="2" t="s">
        <v>16</v>
      </c>
      <c r="AR15" s="2" t="s">
        <v>22</v>
      </c>
      <c r="AS15">
        <v>27.8</v>
      </c>
      <c r="AT15">
        <v>7</v>
      </c>
      <c r="AW15">
        <v>28.2</v>
      </c>
      <c r="AX15">
        <v>7.1</v>
      </c>
      <c r="BA15">
        <v>28.2</v>
      </c>
      <c r="BB15">
        <v>7.1</v>
      </c>
    </row>
    <row r="16" spans="1:56" s="2" customFormat="1" x14ac:dyDescent="0.2">
      <c r="A16" s="2" t="s">
        <v>11</v>
      </c>
      <c r="C16" s="2">
        <f>SUM(C13:C15)</f>
        <v>8.0999999999999996E-3</v>
      </c>
      <c r="D16" s="2">
        <f t="shared" ref="D16:I16" si="24">SUM(D13:D15)</f>
        <v>0.17959999999999998</v>
      </c>
      <c r="E16" s="2">
        <f t="shared" si="24"/>
        <v>0.39349999999999996</v>
      </c>
      <c r="F16" s="2">
        <f t="shared" si="24"/>
        <v>3.7930000000000001</v>
      </c>
      <c r="G16" s="2">
        <f t="shared" si="24"/>
        <v>8.2842000000000002</v>
      </c>
      <c r="H16" s="2">
        <f t="shared" si="24"/>
        <v>8.2760999999999996</v>
      </c>
      <c r="I16" s="2">
        <f t="shared" si="24"/>
        <v>81</v>
      </c>
      <c r="J16" s="2">
        <f t="shared" si="1"/>
        <v>670.36410000000001</v>
      </c>
      <c r="M16" s="2" t="s">
        <v>11</v>
      </c>
      <c r="O16" s="2">
        <f>SUM(O13:O15)</f>
        <v>2.0999999999999996</v>
      </c>
      <c r="P16" s="2">
        <f t="shared" ref="P16:U16" si="25">SUM(P13:P15)</f>
        <v>4.7599</v>
      </c>
      <c r="Q16" s="2">
        <f t="shared" si="25"/>
        <v>6.3999000000000006</v>
      </c>
      <c r="R16" s="2">
        <f t="shared" si="25"/>
        <v>13.846599999999999</v>
      </c>
      <c r="S16" s="2">
        <f t="shared" si="25"/>
        <v>19.493299999999998</v>
      </c>
      <c r="T16" s="2">
        <f t="shared" si="25"/>
        <v>17.3933</v>
      </c>
      <c r="U16" s="2">
        <f t="shared" si="25"/>
        <v>81</v>
      </c>
      <c r="Y16" s="2" t="s">
        <v>23</v>
      </c>
      <c r="Z16" s="3">
        <v>2.7000000000000001E-3</v>
      </c>
      <c r="AA16" s="2">
        <v>-5.9145000000000003</v>
      </c>
      <c r="AB16" s="2">
        <v>3.9952999999999999</v>
      </c>
      <c r="AC16" s="2">
        <f t="shared" ref="AC16:AC17" si="26">LN(AB16)</f>
        <v>1.3851186702661689</v>
      </c>
      <c r="AD16" s="2">
        <v>18.248999999999999</v>
      </c>
      <c r="AG16" s="2" t="s">
        <v>11</v>
      </c>
      <c r="AI16" s="2">
        <f>SUM(AI13:AI15)</f>
        <v>90</v>
      </c>
      <c r="AJ16" s="2">
        <f t="shared" ref="AJ16:AK16" si="27">SUM(AJ13:AJ15)</f>
        <v>87</v>
      </c>
      <c r="AK16" s="2">
        <f t="shared" si="27"/>
        <v>85</v>
      </c>
      <c r="AL16" s="2">
        <f t="shared" ref="AL16" si="28">SUM(AL13:AL15)</f>
        <v>83</v>
      </c>
      <c r="AM16" s="2">
        <f t="shared" ref="AM16" si="29">SUM(AM13:AM15)</f>
        <v>81</v>
      </c>
      <c r="AN16" s="2">
        <f t="shared" ref="AN16" si="30">SUM(AN13:AN15)</f>
        <v>269</v>
      </c>
      <c r="AR16" s="2" t="s">
        <v>23</v>
      </c>
      <c r="AS16" s="2">
        <v>27.8</v>
      </c>
      <c r="AT16" s="2">
        <v>7</v>
      </c>
      <c r="AW16" s="2">
        <v>28.1</v>
      </c>
      <c r="AX16" s="2">
        <v>7</v>
      </c>
      <c r="BA16" s="2">
        <v>28.2</v>
      </c>
      <c r="BB16" s="2">
        <v>7.2</v>
      </c>
    </row>
    <row r="17" spans="1:54" s="2" customFormat="1" x14ac:dyDescent="0.2">
      <c r="A17" s="2" t="s">
        <v>12</v>
      </c>
      <c r="C17" s="2">
        <f>AVERAGE(C13:C15)</f>
        <v>2.6999999999999997E-3</v>
      </c>
      <c r="D17" s="2">
        <f t="shared" ref="D17:I17" si="31">AVERAGE(D13:D15)</f>
        <v>5.9866666666666658E-2</v>
      </c>
      <c r="E17" s="2">
        <f t="shared" si="31"/>
        <v>0.13116666666666665</v>
      </c>
      <c r="F17" s="2">
        <f t="shared" si="31"/>
        <v>1.2643333333333333</v>
      </c>
      <c r="G17" s="2">
        <f t="shared" si="31"/>
        <v>2.7614000000000001</v>
      </c>
      <c r="H17" s="2">
        <f t="shared" si="31"/>
        <v>2.7586999999999997</v>
      </c>
      <c r="I17" s="2">
        <f t="shared" si="31"/>
        <v>27</v>
      </c>
      <c r="J17" s="2">
        <f t="shared" si="1"/>
        <v>74.484899999999996</v>
      </c>
      <c r="M17" s="2" t="s">
        <v>13</v>
      </c>
      <c r="O17" s="2">
        <f>AVERAGE(O13:O15)</f>
        <v>0.69999999999999984</v>
      </c>
      <c r="P17" s="2">
        <f t="shared" ref="P17:U17" si="32">AVERAGE(P13:P15)</f>
        <v>1.5866333333333333</v>
      </c>
      <c r="Q17" s="2">
        <f t="shared" si="32"/>
        <v>2.1333000000000002</v>
      </c>
      <c r="R17" s="2">
        <f t="shared" si="32"/>
        <v>4.6155333333333326</v>
      </c>
      <c r="S17" s="2">
        <f t="shared" si="32"/>
        <v>6.4977666666666662</v>
      </c>
      <c r="T17" s="2">
        <f t="shared" si="32"/>
        <v>5.797766666666667</v>
      </c>
      <c r="U17" s="2">
        <f t="shared" si="32"/>
        <v>27</v>
      </c>
      <c r="Y17" s="2" t="s">
        <v>24</v>
      </c>
      <c r="Z17" s="3">
        <v>2.7000000000000001E-3</v>
      </c>
      <c r="AA17" s="2">
        <v>-5.9145000000000003</v>
      </c>
      <c r="AB17" s="2">
        <v>3.9352999999999998</v>
      </c>
      <c r="AC17" s="2">
        <f t="shared" si="26"/>
        <v>1.3699871178451604</v>
      </c>
      <c r="AD17" s="2">
        <v>18.210999999999999</v>
      </c>
      <c r="AG17" s="2" t="s">
        <v>12</v>
      </c>
      <c r="AI17" s="2">
        <f>AVERAGE(AI13:AI15)</f>
        <v>30</v>
      </c>
      <c r="AJ17" s="2">
        <f t="shared" ref="AJ17:AN17" si="33">AVERAGE(AJ13:AJ15)</f>
        <v>29</v>
      </c>
      <c r="AK17" s="2">
        <f t="shared" si="33"/>
        <v>28.333333333333332</v>
      </c>
      <c r="AL17" s="2">
        <f t="shared" si="33"/>
        <v>27.666666666666668</v>
      </c>
      <c r="AM17" s="2">
        <f t="shared" si="33"/>
        <v>27</v>
      </c>
      <c r="AN17" s="2">
        <f t="shared" si="33"/>
        <v>89.666666666666671</v>
      </c>
      <c r="AR17" s="2" t="s">
        <v>24</v>
      </c>
      <c r="AS17" s="2">
        <v>27.9</v>
      </c>
      <c r="AT17" s="2">
        <v>6.9</v>
      </c>
      <c r="AW17" s="2">
        <v>28</v>
      </c>
      <c r="AX17" s="2">
        <v>7</v>
      </c>
      <c r="BA17" s="2">
        <v>28</v>
      </c>
      <c r="BB17" s="2">
        <v>7.2</v>
      </c>
    </row>
    <row r="18" spans="1:54" x14ac:dyDescent="0.2">
      <c r="A18" t="s">
        <v>8</v>
      </c>
      <c r="B18" s="2" t="s">
        <v>22</v>
      </c>
      <c r="C18" s="2">
        <v>2.7000000000000001E-3</v>
      </c>
      <c r="D18">
        <v>7.2700000000000001E-2</v>
      </c>
      <c r="E18">
        <v>0.43630000000000002</v>
      </c>
      <c r="F18">
        <v>1.6302000000000001</v>
      </c>
      <c r="G18">
        <v>3.9845999999999999</v>
      </c>
      <c r="H18" s="2">
        <f t="shared" si="0"/>
        <v>3.9819</v>
      </c>
      <c r="I18" s="2">
        <v>28</v>
      </c>
      <c r="J18" s="2">
        <f t="shared" si="1"/>
        <v>111.4932</v>
      </c>
      <c r="M18" s="2" t="s">
        <v>8</v>
      </c>
      <c r="N18" s="2" t="s">
        <v>22</v>
      </c>
      <c r="O18" s="2">
        <v>0.7</v>
      </c>
      <c r="P18" s="2">
        <v>1.6666000000000001</v>
      </c>
      <c r="Q18" s="2">
        <v>2.8332999999999999</v>
      </c>
      <c r="R18" s="2">
        <v>5.1532999999999998</v>
      </c>
      <c r="S18" s="2">
        <v>7.4</v>
      </c>
      <c r="T18" s="2">
        <f t="shared" si="2"/>
        <v>6.7</v>
      </c>
      <c r="U18" s="2">
        <v>28</v>
      </c>
      <c r="X18" s="2" t="s">
        <v>13</v>
      </c>
      <c r="Y18" s="2"/>
      <c r="Z18" s="3">
        <f>AVERAGE(Z15:Z17)</f>
        <v>2.6999999999999997E-3</v>
      </c>
      <c r="AA18" s="2">
        <f t="shared" ref="AA18:AD18" si="34">AVERAGE(AA15:AA17)</f>
        <v>-5.9145000000000003</v>
      </c>
      <c r="AB18" s="2">
        <f t="shared" si="34"/>
        <v>3.9717333333333329</v>
      </c>
      <c r="AC18" s="2">
        <f t="shared" si="34"/>
        <v>1.379180906301305</v>
      </c>
      <c r="AD18" s="2">
        <f t="shared" si="34"/>
        <v>18.234066666666667</v>
      </c>
      <c r="AG18" s="2" t="s">
        <v>8</v>
      </c>
      <c r="AH18" s="2" t="s">
        <v>22</v>
      </c>
      <c r="AI18">
        <v>30</v>
      </c>
      <c r="AJ18">
        <v>30</v>
      </c>
      <c r="AK18">
        <v>29</v>
      </c>
      <c r="AL18">
        <v>29</v>
      </c>
      <c r="AM18">
        <v>28</v>
      </c>
      <c r="AN18">
        <v>93</v>
      </c>
      <c r="AQ18" s="2" t="s">
        <v>13</v>
      </c>
      <c r="AR18" s="2"/>
      <c r="AS18">
        <f>AVERAGE(AS15:AS17)</f>
        <v>27.833333333333332</v>
      </c>
      <c r="AT18">
        <f>AVERAGE(AT15:AT17)</f>
        <v>6.9666666666666659</v>
      </c>
      <c r="AW18">
        <f>AVERAGE(AW15:AW17)</f>
        <v>28.099999999999998</v>
      </c>
      <c r="AX18" s="2">
        <f>AVERAGE(AX15:AX17)</f>
        <v>7.0333333333333341</v>
      </c>
      <c r="BA18">
        <f>AVERAGE(BA15:BA17)</f>
        <v>28.133333333333336</v>
      </c>
      <c r="BB18">
        <f>AVERAGE(BB15:BB17)</f>
        <v>7.166666666666667</v>
      </c>
    </row>
    <row r="19" spans="1:54" x14ac:dyDescent="0.2">
      <c r="B19" s="2" t="s">
        <v>23</v>
      </c>
      <c r="C19" s="2">
        <v>2.7000000000000001E-3</v>
      </c>
      <c r="D19">
        <v>7.8399999999999997E-2</v>
      </c>
      <c r="E19">
        <v>0.38340000000000002</v>
      </c>
      <c r="F19">
        <v>1.5805</v>
      </c>
      <c r="G19">
        <v>3.9952999999999999</v>
      </c>
      <c r="H19" s="2">
        <f t="shared" si="0"/>
        <v>3.9925999999999999</v>
      </c>
      <c r="I19" s="2">
        <v>27</v>
      </c>
      <c r="J19" s="2">
        <f t="shared" si="1"/>
        <v>107.8002</v>
      </c>
      <c r="M19" s="2"/>
      <c r="N19" s="2" t="s">
        <v>23</v>
      </c>
      <c r="O19" s="2">
        <v>0.7</v>
      </c>
      <c r="P19" s="2">
        <v>1.7333000000000001</v>
      </c>
      <c r="Q19" s="2">
        <v>2.94</v>
      </c>
      <c r="R19" s="2">
        <v>5.2666000000000004</v>
      </c>
      <c r="S19" s="2">
        <v>7.5</v>
      </c>
      <c r="T19" s="2">
        <f t="shared" si="2"/>
        <v>6.8</v>
      </c>
      <c r="U19" s="2">
        <v>27</v>
      </c>
      <c r="AG19" s="2"/>
      <c r="AH19" s="2" t="s">
        <v>23</v>
      </c>
      <c r="AI19">
        <v>30</v>
      </c>
      <c r="AJ19">
        <v>29</v>
      </c>
      <c r="AK19">
        <v>29</v>
      </c>
      <c r="AL19">
        <v>28</v>
      </c>
      <c r="AM19">
        <v>27</v>
      </c>
      <c r="AN19">
        <v>90</v>
      </c>
    </row>
    <row r="20" spans="1:54" x14ac:dyDescent="0.2">
      <c r="B20" s="2" t="s">
        <v>24</v>
      </c>
      <c r="C20" s="2">
        <v>2.7000000000000001E-3</v>
      </c>
      <c r="D20">
        <v>8.1600000000000006E-2</v>
      </c>
      <c r="E20">
        <v>0.35289999999999999</v>
      </c>
      <c r="F20">
        <v>1.4806999999999999</v>
      </c>
      <c r="G20">
        <v>3.9352999999999998</v>
      </c>
      <c r="H20" s="2">
        <f t="shared" si="0"/>
        <v>3.9325999999999999</v>
      </c>
      <c r="I20" s="2">
        <v>28</v>
      </c>
      <c r="J20" s="2">
        <f t="shared" si="1"/>
        <v>110.11279999999999</v>
      </c>
      <c r="M20" s="2"/>
      <c r="N20" s="2" t="s">
        <v>24</v>
      </c>
      <c r="O20" s="2">
        <v>0.7</v>
      </c>
      <c r="P20" s="2">
        <v>1.7065999999999999</v>
      </c>
      <c r="Q20" s="2">
        <v>2.8532999999999999</v>
      </c>
      <c r="R20" s="2">
        <v>5.2065999999999999</v>
      </c>
      <c r="S20" s="2">
        <v>7.52</v>
      </c>
      <c r="T20" s="2">
        <f t="shared" si="2"/>
        <v>6.8199999999999994</v>
      </c>
      <c r="U20" s="2">
        <v>28</v>
      </c>
      <c r="AG20" s="2"/>
      <c r="AH20" s="2" t="s">
        <v>24</v>
      </c>
      <c r="AI20">
        <v>30</v>
      </c>
      <c r="AJ20">
        <v>28</v>
      </c>
      <c r="AK20">
        <v>28</v>
      </c>
      <c r="AL20">
        <v>27</v>
      </c>
      <c r="AM20">
        <v>28</v>
      </c>
      <c r="AN20">
        <v>93</v>
      </c>
    </row>
    <row r="21" spans="1:54" x14ac:dyDescent="0.2">
      <c r="A21" t="s">
        <v>11</v>
      </c>
      <c r="C21">
        <f>SUM(C18:C20)</f>
        <v>8.0999999999999996E-3</v>
      </c>
      <c r="D21" s="2">
        <f t="shared" ref="D21:I21" si="35">SUM(D18:D20)</f>
        <v>0.23270000000000002</v>
      </c>
      <c r="E21" s="2">
        <f t="shared" si="35"/>
        <v>1.1726000000000001</v>
      </c>
      <c r="F21" s="2">
        <f t="shared" si="35"/>
        <v>4.6913999999999998</v>
      </c>
      <c r="G21" s="2">
        <f t="shared" si="35"/>
        <v>11.915199999999999</v>
      </c>
      <c r="H21" s="2">
        <f t="shared" si="35"/>
        <v>11.9071</v>
      </c>
      <c r="I21" s="2">
        <f t="shared" si="35"/>
        <v>83</v>
      </c>
      <c r="J21" s="2">
        <f t="shared" si="1"/>
        <v>988.28930000000003</v>
      </c>
      <c r="M21" t="s">
        <v>11</v>
      </c>
      <c r="O21">
        <f>SUM(O18:O20)</f>
        <v>2.0999999999999996</v>
      </c>
      <c r="P21" s="2">
        <f t="shared" ref="P21:U21" si="36">SUM(P18:P20)</f>
        <v>5.1065000000000005</v>
      </c>
      <c r="Q21" s="2">
        <f t="shared" si="36"/>
        <v>8.6265999999999998</v>
      </c>
      <c r="R21" s="2">
        <f t="shared" si="36"/>
        <v>15.6265</v>
      </c>
      <c r="S21" s="2">
        <f t="shared" si="36"/>
        <v>22.42</v>
      </c>
      <c r="T21" s="2">
        <f t="shared" si="36"/>
        <v>20.32</v>
      </c>
      <c r="U21" s="2">
        <f t="shared" si="36"/>
        <v>83</v>
      </c>
      <c r="AG21" s="2" t="s">
        <v>11</v>
      </c>
      <c r="AH21" s="2"/>
      <c r="AI21">
        <f>SUM(AI18:AI20)</f>
        <v>90</v>
      </c>
      <c r="AJ21" s="2">
        <f t="shared" ref="AJ21:AK21" si="37">SUM(AJ18:AJ20)</f>
        <v>87</v>
      </c>
      <c r="AK21" s="2">
        <f t="shared" si="37"/>
        <v>86</v>
      </c>
      <c r="AL21" s="2">
        <f t="shared" ref="AL21" si="38">SUM(AL18:AL20)</f>
        <v>84</v>
      </c>
      <c r="AM21" s="2">
        <f t="shared" ref="AM21" si="39">SUM(AM18:AM20)</f>
        <v>83</v>
      </c>
      <c r="AN21" s="2">
        <f t="shared" ref="AN21" si="40">SUM(AN18:AN20)</f>
        <v>276</v>
      </c>
    </row>
    <row r="22" spans="1:54" x14ac:dyDescent="0.2">
      <c r="A22" t="s">
        <v>12</v>
      </c>
      <c r="C22">
        <f>AVERAGE(C18:C20)</f>
        <v>2.6999999999999997E-3</v>
      </c>
      <c r="D22" s="2">
        <f t="shared" ref="D22:G22" si="41">AVERAGE(D18:D20)</f>
        <v>7.7566666666666673E-2</v>
      </c>
      <c r="E22" s="2">
        <f t="shared" si="41"/>
        <v>0.3908666666666667</v>
      </c>
      <c r="F22" s="2">
        <f t="shared" si="41"/>
        <v>1.5637999999999999</v>
      </c>
      <c r="G22" s="2">
        <f t="shared" si="41"/>
        <v>3.9717333333333329</v>
      </c>
      <c r="H22" s="2">
        <f>AVERAGE(H18:H20)</f>
        <v>3.9690333333333334</v>
      </c>
      <c r="I22" s="2">
        <f t="shared" ref="I22" si="42">AVERAGE(I18:I20)</f>
        <v>27.666666666666668</v>
      </c>
      <c r="J22" s="2">
        <f t="shared" si="1"/>
        <v>109.80992222222223</v>
      </c>
      <c r="M22" t="s">
        <v>13</v>
      </c>
      <c r="O22">
        <f>AVERAGE(O18:O20)</f>
        <v>0.69999999999999984</v>
      </c>
      <c r="P22" s="2">
        <f t="shared" ref="P22:U22" si="43">AVERAGE(P18:P20)</f>
        <v>1.7021666666666668</v>
      </c>
      <c r="Q22" s="2">
        <f t="shared" si="43"/>
        <v>2.8755333333333333</v>
      </c>
      <c r="R22" s="2">
        <f t="shared" si="43"/>
        <v>5.2088333333333336</v>
      </c>
      <c r="S22" s="2">
        <f t="shared" si="43"/>
        <v>7.4733333333333336</v>
      </c>
      <c r="T22" s="2">
        <f t="shared" si="43"/>
        <v>6.7733333333333334</v>
      </c>
      <c r="U22" s="2">
        <f t="shared" si="43"/>
        <v>27.666666666666668</v>
      </c>
      <c r="AG22" s="2" t="s">
        <v>12</v>
      </c>
      <c r="AH22" s="2"/>
      <c r="AI22">
        <f>AVERAGE(AI18:AI20)</f>
        <v>30</v>
      </c>
      <c r="AJ22" s="2">
        <f t="shared" ref="AJ22:AN22" si="44">AVERAGE(AJ18:AJ20)</f>
        <v>29</v>
      </c>
      <c r="AK22" s="2">
        <f t="shared" si="44"/>
        <v>28.666666666666668</v>
      </c>
      <c r="AL22" s="2">
        <f t="shared" si="44"/>
        <v>28</v>
      </c>
      <c r="AM22" s="2">
        <f t="shared" si="44"/>
        <v>27.666666666666668</v>
      </c>
      <c r="AN22" s="2">
        <f t="shared" si="44"/>
        <v>92</v>
      </c>
    </row>
    <row r="27" spans="1:54" x14ac:dyDescent="0.2">
      <c r="E27" s="5"/>
      <c r="F27" s="5"/>
      <c r="G27" s="6"/>
      <c r="H27" s="6"/>
      <c r="I27" s="6"/>
      <c r="J27" s="6"/>
      <c r="K27" s="6"/>
      <c r="L27" s="6"/>
      <c r="M27" s="6"/>
      <c r="N27" s="5"/>
      <c r="O27" s="2"/>
      <c r="P27" s="2"/>
      <c r="Q27" s="2"/>
      <c r="R27" s="2"/>
      <c r="S27" s="5"/>
      <c r="T27" s="5"/>
    </row>
    <row r="28" spans="1:54" x14ac:dyDescent="0.2">
      <c r="A28" t="s">
        <v>31</v>
      </c>
      <c r="B28" t="s">
        <v>30</v>
      </c>
      <c r="E28" s="5"/>
      <c r="F28" s="5"/>
      <c r="G28" s="2"/>
      <c r="H28" s="2"/>
      <c r="I28" s="2"/>
      <c r="L28" s="2"/>
      <c r="M28" s="2"/>
      <c r="N28" s="5"/>
      <c r="O28" s="2"/>
      <c r="P28" s="2" t="s">
        <v>30</v>
      </c>
      <c r="Q28" s="2"/>
      <c r="R28" s="2"/>
      <c r="S28" s="5"/>
      <c r="T28" s="5"/>
      <c r="X28" s="2"/>
      <c r="AG28" s="2"/>
      <c r="AH28" s="2" t="s">
        <v>33</v>
      </c>
      <c r="AI28" s="2"/>
      <c r="AJ28" s="2"/>
      <c r="AK28" s="2"/>
    </row>
    <row r="29" spans="1:54" x14ac:dyDescent="0.2">
      <c r="B29">
        <v>0</v>
      </c>
      <c r="C29">
        <v>10</v>
      </c>
      <c r="D29">
        <v>20</v>
      </c>
      <c r="E29">
        <v>30</v>
      </c>
      <c r="F29">
        <v>40</v>
      </c>
      <c r="O29" s="2"/>
      <c r="P29" s="2">
        <v>0</v>
      </c>
      <c r="Q29" s="2">
        <v>10</v>
      </c>
      <c r="R29" s="2">
        <v>20</v>
      </c>
      <c r="S29" s="2">
        <v>30</v>
      </c>
      <c r="T29" s="2">
        <v>40</v>
      </c>
      <c r="AG29" s="2" t="s">
        <v>5</v>
      </c>
      <c r="AH29" s="2">
        <v>76.33</v>
      </c>
      <c r="AI29" s="2"/>
      <c r="AJ29" s="2"/>
      <c r="AK29" s="2"/>
    </row>
    <row r="30" spans="1:54" x14ac:dyDescent="0.2">
      <c r="A30" t="s">
        <v>5</v>
      </c>
      <c r="B30">
        <v>2.7000000000000001E-3</v>
      </c>
      <c r="C30">
        <v>4.6600000000000003E-2</v>
      </c>
      <c r="D30">
        <v>8.43E-2</v>
      </c>
      <c r="E30">
        <v>0.27339999999999998</v>
      </c>
      <c r="F30">
        <v>1.1466000000000001</v>
      </c>
      <c r="O30" s="2" t="s">
        <v>5</v>
      </c>
      <c r="P30" s="2">
        <v>0.7</v>
      </c>
      <c r="Q30" s="2">
        <v>1.3222</v>
      </c>
      <c r="R30" s="2">
        <v>1.6488</v>
      </c>
      <c r="S30" s="2">
        <v>2.7421000000000002</v>
      </c>
      <c r="T30" s="2">
        <v>4.7554999999999996</v>
      </c>
      <c r="Y30" s="2"/>
      <c r="AG30" s="2" t="s">
        <v>14</v>
      </c>
      <c r="AH30" s="2">
        <v>81</v>
      </c>
      <c r="AI30" s="2"/>
      <c r="AJ30" s="2"/>
      <c r="AK30" s="2"/>
    </row>
    <row r="31" spans="1:54" x14ac:dyDescent="0.2">
      <c r="A31" t="s">
        <v>14</v>
      </c>
      <c r="B31" s="2">
        <v>2.7000000000000001E-3</v>
      </c>
      <c r="C31">
        <v>5.45E-2</v>
      </c>
      <c r="D31">
        <v>0.104</v>
      </c>
      <c r="E31">
        <v>0.70640000000000003</v>
      </c>
      <c r="F31">
        <v>1.9914000000000001</v>
      </c>
      <c r="O31" s="2" t="s">
        <v>14</v>
      </c>
      <c r="P31" s="2">
        <v>0.7</v>
      </c>
      <c r="Q31" s="2">
        <v>1.4665999999999999</v>
      </c>
      <c r="R31" s="2">
        <v>1.591</v>
      </c>
      <c r="S31" s="2">
        <v>3.6798999999999999</v>
      </c>
      <c r="T31" s="2">
        <v>5.6798999999999999</v>
      </c>
      <c r="Y31" s="2"/>
      <c r="AG31" s="2" t="s">
        <v>15</v>
      </c>
      <c r="AH31" s="2">
        <v>89.66</v>
      </c>
      <c r="AI31" s="2"/>
      <c r="AJ31" s="2"/>
      <c r="AK31" s="2"/>
    </row>
    <row r="32" spans="1:54" x14ac:dyDescent="0.2">
      <c r="A32" t="s">
        <v>15</v>
      </c>
      <c r="B32" s="2">
        <v>2.7000000000000001E-3</v>
      </c>
      <c r="C32">
        <v>5.9799999999999999E-2</v>
      </c>
      <c r="D32">
        <v>0.13109999999999999</v>
      </c>
      <c r="E32">
        <v>1.2643</v>
      </c>
      <c r="F32">
        <v>2.7614000000000001</v>
      </c>
      <c r="O32" s="2" t="s">
        <v>15</v>
      </c>
      <c r="P32" s="2">
        <v>0.7</v>
      </c>
      <c r="Q32" s="2">
        <v>1.5866</v>
      </c>
      <c r="R32" s="2">
        <v>2.1333000000000002</v>
      </c>
      <c r="S32" s="2">
        <v>4.6154999999999999</v>
      </c>
      <c r="T32" s="2">
        <v>6.4977</v>
      </c>
      <c r="Y32" s="2"/>
      <c r="AG32" s="2" t="s">
        <v>16</v>
      </c>
      <c r="AH32" s="2">
        <v>92</v>
      </c>
      <c r="AI32" s="2"/>
      <c r="AJ32" s="2"/>
      <c r="AK32" s="2"/>
    </row>
    <row r="33" spans="1:37" x14ac:dyDescent="0.2">
      <c r="A33" t="s">
        <v>16</v>
      </c>
      <c r="B33" s="2">
        <v>2.7000000000000001E-3</v>
      </c>
      <c r="C33">
        <v>7.7499999999999999E-2</v>
      </c>
      <c r="D33">
        <v>0.39079999999999998</v>
      </c>
      <c r="E33">
        <v>1.5638000000000001</v>
      </c>
      <c r="F33">
        <v>3.9716999999999998</v>
      </c>
      <c r="O33" s="2" t="s">
        <v>16</v>
      </c>
      <c r="P33" s="2">
        <v>0.7</v>
      </c>
      <c r="Q33" s="2">
        <v>1.7020999999999999</v>
      </c>
      <c r="R33" s="2">
        <v>2.8755000000000002</v>
      </c>
      <c r="S33" s="2">
        <v>5.2088000000000001</v>
      </c>
      <c r="T33" s="2">
        <v>6.7732999999999999</v>
      </c>
      <c r="AG33" s="2"/>
      <c r="AH33" s="2"/>
      <c r="AI33" s="2"/>
      <c r="AJ33" s="2"/>
      <c r="AK33" s="2"/>
    </row>
    <row r="37" spans="1:37" x14ac:dyDescent="0.2">
      <c r="Y37" t="s">
        <v>32</v>
      </c>
    </row>
    <row r="38" spans="1:37" x14ac:dyDescent="0.2">
      <c r="X38" t="s">
        <v>5</v>
      </c>
      <c r="Y38">
        <v>15.1259</v>
      </c>
    </row>
    <row r="39" spans="1:37" x14ac:dyDescent="0.2">
      <c r="X39" t="s">
        <v>14</v>
      </c>
      <c r="Y39">
        <v>16.506599999999999</v>
      </c>
    </row>
    <row r="40" spans="1:37" x14ac:dyDescent="0.2">
      <c r="X40" t="s">
        <v>15</v>
      </c>
      <c r="Y40">
        <v>17.322500000000002</v>
      </c>
    </row>
    <row r="41" spans="1:37" x14ac:dyDescent="0.2">
      <c r="X41" t="s">
        <v>16</v>
      </c>
      <c r="Y41">
        <v>18.234100000000002</v>
      </c>
    </row>
  </sheetData>
  <mergeCells count="30">
    <mergeCell ref="BA1:BD1"/>
    <mergeCell ref="AQ1:AQ2"/>
    <mergeCell ref="AR1:AR2"/>
    <mergeCell ref="AS1:AV1"/>
    <mergeCell ref="AW1:AZ1"/>
    <mergeCell ref="X1:X2"/>
    <mergeCell ref="Y1:Y2"/>
    <mergeCell ref="A1:A2"/>
    <mergeCell ref="B1:B2"/>
    <mergeCell ref="C1:G1"/>
    <mergeCell ref="H1:H2"/>
    <mergeCell ref="M1:M2"/>
    <mergeCell ref="AN1:AN2"/>
    <mergeCell ref="AO1:AO2"/>
    <mergeCell ref="Z1:AC1"/>
    <mergeCell ref="AD1:AD2"/>
    <mergeCell ref="AG1:AG2"/>
    <mergeCell ref="AH1:AH2"/>
    <mergeCell ref="AI1:AM1"/>
    <mergeCell ref="J1:J2"/>
    <mergeCell ref="I1:I2"/>
    <mergeCell ref="T27:T28"/>
    <mergeCell ref="E27:E28"/>
    <mergeCell ref="F27:F28"/>
    <mergeCell ref="G27:M27"/>
    <mergeCell ref="N27:N28"/>
    <mergeCell ref="S27:S28"/>
    <mergeCell ref="N1:N2"/>
    <mergeCell ref="O1:S1"/>
    <mergeCell ref="T1:T2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2021-12-19T11:37:15Z</dcterms:created>
  <dcterms:modified xsi:type="dcterms:W3CDTF">2022-05-31T05:42:43Z</dcterms:modified>
</cp:coreProperties>
</file>